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ubaayik\Desktop\MATRİS\520942\520942 Matris\"/>
    </mc:Choice>
  </mc:AlternateContent>
  <xr:revisionPtr revIDLastSave="0" documentId="13_ncr:1_{2BE07936-ABBB-4F6B-8F60-5BC036647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İS" sheetId="2" r:id="rId1"/>
    <sheet name="1-Dünya Yıllar İthalatı" sheetId="3" r:id="rId2"/>
    <sheet name="2- Dünya Çeyrek Yıllar İthalatı" sheetId="4" r:id="rId3"/>
    <sheet name="3-TR İhracat Göstergeleri" sheetId="5" r:id="rId4"/>
    <sheet name="4-Dünya İthahalat Göstergeleri" sheetId="6" r:id="rId5"/>
    <sheet name="5-Dünya Yıllar İhracatı" sheetId="7" r:id="rId6"/>
    <sheet name="6-TR Yıllar İhracatı" sheetId="8" r:id="rId7"/>
    <sheet name="7-TR Çeyrek Yıllar İhracatı" sheetId="9" r:id="rId8"/>
    <sheet name="8- TR Yıllar Birim İhracatı" sheetId="10" r:id="rId9"/>
    <sheet name="9-Dünya Yıllar Birim İthalatı" sheetId="11" r:id="rId10"/>
  </sheets>
  <definedNames>
    <definedName name="_xlnm._FilterDatabase" localSheetId="0" hidden="1">MATRİS!$A$2:$CC$2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2" i="5"/>
  <c r="AL3" i="2"/>
  <c r="J3" i="6" l="1"/>
  <c r="J4" i="6"/>
  <c r="J5" i="6"/>
  <c r="AL6" i="2" s="1"/>
  <c r="J6" i="6"/>
  <c r="J7" i="6"/>
  <c r="J8" i="6"/>
  <c r="AL9" i="2" s="1"/>
  <c r="J9" i="6"/>
  <c r="J10" i="6"/>
  <c r="AL11" i="2" s="1"/>
  <c r="J11" i="6"/>
  <c r="J12" i="6"/>
  <c r="J13" i="6"/>
  <c r="J14" i="6"/>
  <c r="J15" i="6"/>
  <c r="J16" i="6"/>
  <c r="J17" i="6"/>
  <c r="J18" i="6"/>
  <c r="AL19" i="2" s="1"/>
  <c r="J19" i="6"/>
  <c r="J20" i="6"/>
  <c r="J21" i="6"/>
  <c r="J22" i="6"/>
  <c r="J23" i="6"/>
  <c r="J24" i="6"/>
  <c r="J25" i="6"/>
  <c r="J26" i="6"/>
  <c r="AL27" i="2" s="1"/>
  <c r="J27" i="6"/>
  <c r="J28" i="6"/>
  <c r="J29" i="6"/>
  <c r="J30" i="6"/>
  <c r="J31" i="6"/>
  <c r="J32" i="6"/>
  <c r="J33" i="6"/>
  <c r="J34" i="6"/>
  <c r="AL35" i="2" s="1"/>
  <c r="J35" i="6"/>
  <c r="J36" i="6"/>
  <c r="J37" i="6"/>
  <c r="J38" i="6"/>
  <c r="J39" i="6"/>
  <c r="J40" i="6"/>
  <c r="J41" i="6"/>
  <c r="J42" i="6"/>
  <c r="AL43" i="2" s="1"/>
  <c r="J43" i="6"/>
  <c r="J44" i="6"/>
  <c r="J45" i="6"/>
  <c r="J46" i="6"/>
  <c r="J47" i="6"/>
  <c r="J48" i="6"/>
  <c r="J49" i="6"/>
  <c r="J50" i="6"/>
  <c r="AL51" i="2" s="1"/>
  <c r="J51" i="6"/>
  <c r="J52" i="6"/>
  <c r="J53" i="6"/>
  <c r="J54" i="6"/>
  <c r="J55" i="6"/>
  <c r="J56" i="6"/>
  <c r="J57" i="6"/>
  <c r="J58" i="6"/>
  <c r="AL59" i="2" s="1"/>
  <c r="J59" i="6"/>
  <c r="J60" i="6"/>
  <c r="J61" i="6"/>
  <c r="J62" i="6"/>
  <c r="J63" i="6"/>
  <c r="J64" i="6"/>
  <c r="J65" i="6"/>
  <c r="J66" i="6"/>
  <c r="AL67" i="2" s="1"/>
  <c r="J67" i="6"/>
  <c r="J68" i="6"/>
  <c r="J69" i="6"/>
  <c r="J70" i="6"/>
  <c r="J71" i="6"/>
  <c r="J72" i="6"/>
  <c r="J73" i="6"/>
  <c r="J74" i="6"/>
  <c r="AL75" i="2" s="1"/>
  <c r="J75" i="6"/>
  <c r="J76" i="6"/>
  <c r="J77" i="6"/>
  <c r="J78" i="6"/>
  <c r="J79" i="6"/>
  <c r="J80" i="6"/>
  <c r="J81" i="6"/>
  <c r="J82" i="6"/>
  <c r="AL83" i="2" s="1"/>
  <c r="J83" i="6"/>
  <c r="J84" i="6"/>
  <c r="J85" i="6"/>
  <c r="J86" i="6"/>
  <c r="J87" i="6"/>
  <c r="J88" i="6"/>
  <c r="J89" i="6"/>
  <c r="J90" i="6"/>
  <c r="AL91" i="2" s="1"/>
  <c r="J91" i="6"/>
  <c r="J92" i="6"/>
  <c r="J93" i="6"/>
  <c r="J94" i="6"/>
  <c r="J95" i="6"/>
  <c r="J96" i="6"/>
  <c r="J97" i="6"/>
  <c r="J98" i="6"/>
  <c r="AL99" i="2" s="1"/>
  <c r="J99" i="6"/>
  <c r="J100" i="6"/>
  <c r="J101" i="6"/>
  <c r="J102" i="6"/>
  <c r="J103" i="6"/>
  <c r="J104" i="6"/>
  <c r="J105" i="6"/>
  <c r="J106" i="6"/>
  <c r="AL107" i="2" s="1"/>
  <c r="J107" i="6"/>
  <c r="J108" i="6"/>
  <c r="J109" i="6"/>
  <c r="J110" i="6"/>
  <c r="J111" i="6"/>
  <c r="J112" i="6"/>
  <c r="J113" i="6"/>
  <c r="J114" i="6"/>
  <c r="AL115" i="2" s="1"/>
  <c r="J115" i="6"/>
  <c r="J116" i="6"/>
  <c r="J117" i="6"/>
  <c r="J118" i="6"/>
  <c r="J119" i="6"/>
  <c r="J120" i="6"/>
  <c r="J121" i="6"/>
  <c r="J122" i="6"/>
  <c r="AL123" i="2" s="1"/>
  <c r="J123" i="6"/>
  <c r="J124" i="6"/>
  <c r="J125" i="6"/>
  <c r="J126" i="6"/>
  <c r="J127" i="6"/>
  <c r="J128" i="6"/>
  <c r="J129" i="6"/>
  <c r="J130" i="6"/>
  <c r="AL129" i="2" s="1"/>
  <c r="J131" i="6"/>
  <c r="J132" i="6"/>
  <c r="J133" i="6"/>
  <c r="J134" i="6"/>
  <c r="J135" i="6"/>
  <c r="J136" i="6"/>
  <c r="J137" i="6"/>
  <c r="J138" i="6"/>
  <c r="AL139" i="2" s="1"/>
  <c r="J139" i="6"/>
  <c r="J140" i="6"/>
  <c r="J141" i="6"/>
  <c r="J142" i="6"/>
  <c r="J143" i="6"/>
  <c r="J144" i="6"/>
  <c r="J145" i="6"/>
  <c r="J146" i="6"/>
  <c r="AL147" i="2" s="1"/>
  <c r="J2" i="6"/>
  <c r="AL4" i="2"/>
  <c r="AL5" i="2"/>
  <c r="AL7" i="2"/>
  <c r="AL8" i="2"/>
  <c r="AL10" i="2"/>
  <c r="AL12" i="2"/>
  <c r="AL13" i="2"/>
  <c r="AL14" i="2"/>
  <c r="AL15" i="2"/>
  <c r="AL16" i="2"/>
  <c r="AL17" i="2"/>
  <c r="AL18" i="2"/>
  <c r="AL20" i="2"/>
  <c r="AL21" i="2"/>
  <c r="AL22" i="2"/>
  <c r="AL23" i="2"/>
  <c r="AL24" i="2"/>
  <c r="AL25" i="2"/>
  <c r="AL26" i="2"/>
  <c r="AL28" i="2"/>
  <c r="AL29" i="2"/>
  <c r="AL30" i="2"/>
  <c r="AL31" i="2"/>
  <c r="AL32" i="2"/>
  <c r="AL33" i="2"/>
  <c r="AL34" i="2"/>
  <c r="AL36" i="2"/>
  <c r="AL37" i="2"/>
  <c r="AL38" i="2"/>
  <c r="AL39" i="2"/>
  <c r="AL40" i="2"/>
  <c r="AL41" i="2"/>
  <c r="AL42" i="2"/>
  <c r="AL44" i="2"/>
  <c r="AL45" i="2"/>
  <c r="AL46" i="2"/>
  <c r="AL47" i="2"/>
  <c r="AL48" i="2"/>
  <c r="AL49" i="2"/>
  <c r="AL50" i="2"/>
  <c r="AL52" i="2"/>
  <c r="AL53" i="2"/>
  <c r="AL54" i="2"/>
  <c r="AL55" i="2"/>
  <c r="AL56" i="2"/>
  <c r="AL57" i="2"/>
  <c r="AL58" i="2"/>
  <c r="AL60" i="2"/>
  <c r="AL61" i="2"/>
  <c r="AL62" i="2"/>
  <c r="AL63" i="2"/>
  <c r="AL64" i="2"/>
  <c r="AL65" i="2"/>
  <c r="AL66" i="2"/>
  <c r="AL68" i="2"/>
  <c r="AL69" i="2"/>
  <c r="AL70" i="2"/>
  <c r="AL71" i="2"/>
  <c r="AL72" i="2"/>
  <c r="AL73" i="2"/>
  <c r="AL74" i="2"/>
  <c r="AL76" i="2"/>
  <c r="AL77" i="2"/>
  <c r="AL78" i="2"/>
  <c r="AL79" i="2"/>
  <c r="AL80" i="2"/>
  <c r="AL81" i="2"/>
  <c r="AL82" i="2"/>
  <c r="AL84" i="2"/>
  <c r="AL85" i="2"/>
  <c r="AL86" i="2"/>
  <c r="AL87" i="2"/>
  <c r="AL88" i="2"/>
  <c r="AL89" i="2"/>
  <c r="AL90" i="2"/>
  <c r="AL92" i="2"/>
  <c r="AL93" i="2"/>
  <c r="AL94" i="2"/>
  <c r="AL95" i="2"/>
  <c r="AL96" i="2"/>
  <c r="AL97" i="2"/>
  <c r="AL98" i="2"/>
  <c r="AL100" i="2"/>
  <c r="AL101" i="2"/>
  <c r="AL102" i="2"/>
  <c r="AL103" i="2"/>
  <c r="AL104" i="2"/>
  <c r="AL105" i="2"/>
  <c r="AL106" i="2"/>
  <c r="AL108" i="2"/>
  <c r="AL109" i="2"/>
  <c r="AL110" i="2"/>
  <c r="AL111" i="2"/>
  <c r="AL112" i="2"/>
  <c r="AL113" i="2"/>
  <c r="AL114" i="2"/>
  <c r="AL116" i="2"/>
  <c r="AL117" i="2"/>
  <c r="AL118" i="2"/>
  <c r="AL119" i="2"/>
  <c r="AL120" i="2"/>
  <c r="AL121" i="2"/>
  <c r="AL122" i="2"/>
  <c r="AL124" i="2"/>
  <c r="AL125" i="2"/>
  <c r="AL126" i="2"/>
  <c r="AL127" i="2"/>
  <c r="AL128" i="2"/>
  <c r="AL130" i="2"/>
  <c r="AL131" i="2"/>
  <c r="AL132" i="2"/>
  <c r="AL133" i="2"/>
  <c r="AL134" i="2"/>
  <c r="AL135" i="2"/>
  <c r="AL136" i="2"/>
  <c r="AL137" i="2"/>
  <c r="AL138" i="2"/>
  <c r="AL140" i="2"/>
  <c r="AL141" i="2"/>
  <c r="AL142" i="2"/>
  <c r="AL143" i="2"/>
  <c r="AL144" i="2"/>
  <c r="AL145" i="2"/>
  <c r="AL146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3" i="2"/>
  <c r="CC4" i="2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CB54" i="2"/>
  <c r="CB55" i="2"/>
  <c r="CB56" i="2"/>
  <c r="CB57" i="2"/>
  <c r="CB58" i="2"/>
  <c r="CB59" i="2"/>
  <c r="CB60" i="2"/>
  <c r="CB61" i="2"/>
  <c r="CB62" i="2"/>
  <c r="CB63" i="2"/>
  <c r="CB64" i="2"/>
  <c r="CB65" i="2"/>
  <c r="CB66" i="2"/>
  <c r="CB67" i="2"/>
  <c r="CB68" i="2"/>
  <c r="CB69" i="2"/>
  <c r="CB70" i="2"/>
  <c r="CB71" i="2"/>
  <c r="CB72" i="2"/>
  <c r="CB73" i="2"/>
  <c r="CB74" i="2"/>
  <c r="CB75" i="2"/>
  <c r="CB76" i="2"/>
  <c r="CB77" i="2"/>
  <c r="CB78" i="2"/>
  <c r="CB79" i="2"/>
  <c r="CB80" i="2"/>
  <c r="CB81" i="2"/>
  <c r="CB82" i="2"/>
  <c r="CB83" i="2"/>
  <c r="CB84" i="2"/>
  <c r="CB85" i="2"/>
  <c r="CB86" i="2"/>
  <c r="CB87" i="2"/>
  <c r="CB88" i="2"/>
  <c r="CB89" i="2"/>
  <c r="CB90" i="2"/>
  <c r="CB91" i="2"/>
  <c r="CB92" i="2"/>
  <c r="CB93" i="2"/>
  <c r="CB94" i="2"/>
  <c r="CB95" i="2"/>
  <c r="CB96" i="2"/>
  <c r="CB97" i="2"/>
  <c r="CB98" i="2"/>
  <c r="CB99" i="2"/>
  <c r="CB100" i="2"/>
  <c r="CB101" i="2"/>
  <c r="CB102" i="2"/>
  <c r="CB103" i="2"/>
  <c r="CB104" i="2"/>
  <c r="CB105" i="2"/>
  <c r="CB106" i="2"/>
  <c r="CB107" i="2"/>
  <c r="CB108" i="2"/>
  <c r="CB109" i="2"/>
  <c r="CB110" i="2"/>
  <c r="CB111" i="2"/>
  <c r="CB112" i="2"/>
  <c r="CB113" i="2"/>
  <c r="CB114" i="2"/>
  <c r="CB115" i="2"/>
  <c r="CB116" i="2"/>
  <c r="CB117" i="2"/>
  <c r="CB118" i="2"/>
  <c r="CB119" i="2"/>
  <c r="CB120" i="2"/>
  <c r="CB121" i="2"/>
  <c r="CB122" i="2"/>
  <c r="CB123" i="2"/>
  <c r="CB124" i="2"/>
  <c r="CB125" i="2"/>
  <c r="CB126" i="2"/>
  <c r="CB127" i="2"/>
  <c r="CB128" i="2"/>
  <c r="CB129" i="2"/>
  <c r="CB130" i="2"/>
  <c r="CB131" i="2"/>
  <c r="CB132" i="2"/>
  <c r="CB133" i="2"/>
  <c r="CB134" i="2"/>
  <c r="CB135" i="2"/>
  <c r="CB136" i="2"/>
  <c r="CB137" i="2"/>
  <c r="CB138" i="2"/>
  <c r="CB139" i="2"/>
  <c r="CB140" i="2"/>
  <c r="CB141" i="2"/>
  <c r="CB142" i="2"/>
  <c r="CB143" i="2"/>
  <c r="CB144" i="2"/>
  <c r="CB145" i="2"/>
  <c r="CB146" i="2"/>
  <c r="CB147" i="2"/>
  <c r="CB148" i="2"/>
  <c r="CB149" i="2"/>
  <c r="CB150" i="2"/>
  <c r="CB151" i="2"/>
  <c r="CB152" i="2"/>
  <c r="CB153" i="2"/>
  <c r="CB154" i="2"/>
  <c r="CB155" i="2"/>
  <c r="CB156" i="2"/>
  <c r="CB157" i="2"/>
  <c r="CB158" i="2"/>
  <c r="CB159" i="2"/>
  <c r="CB160" i="2"/>
  <c r="CB161" i="2"/>
  <c r="CB162" i="2"/>
  <c r="CB163" i="2"/>
  <c r="CB164" i="2"/>
  <c r="CB165" i="2"/>
  <c r="CB166" i="2"/>
  <c r="CB167" i="2"/>
  <c r="CB168" i="2"/>
  <c r="CB169" i="2"/>
  <c r="CB170" i="2"/>
  <c r="CB171" i="2"/>
  <c r="CB172" i="2"/>
  <c r="CB173" i="2"/>
  <c r="CB174" i="2"/>
  <c r="CB175" i="2"/>
  <c r="CB176" i="2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Z85" i="2"/>
  <c r="BZ86" i="2"/>
  <c r="BZ87" i="2"/>
  <c r="BZ88" i="2"/>
  <c r="BZ89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Z109" i="2"/>
  <c r="BZ110" i="2"/>
  <c r="BZ111" i="2"/>
  <c r="BZ112" i="2"/>
  <c r="BZ113" i="2"/>
  <c r="BZ114" i="2"/>
  <c r="BZ115" i="2"/>
  <c r="BZ116" i="2"/>
  <c r="BZ117" i="2"/>
  <c r="BZ118" i="2"/>
  <c r="BZ119" i="2"/>
  <c r="BZ120" i="2"/>
  <c r="BZ121" i="2"/>
  <c r="BZ122" i="2"/>
  <c r="BZ123" i="2"/>
  <c r="BZ124" i="2"/>
  <c r="BZ125" i="2"/>
  <c r="BZ126" i="2"/>
  <c r="BZ127" i="2"/>
  <c r="BZ128" i="2"/>
  <c r="BZ129" i="2"/>
  <c r="BZ130" i="2"/>
  <c r="BZ131" i="2"/>
  <c r="BZ132" i="2"/>
  <c r="BZ133" i="2"/>
  <c r="BZ134" i="2"/>
  <c r="BZ135" i="2"/>
  <c r="BZ136" i="2"/>
  <c r="BZ137" i="2"/>
  <c r="BZ138" i="2"/>
  <c r="BZ139" i="2"/>
  <c r="BZ140" i="2"/>
  <c r="BZ141" i="2"/>
  <c r="BZ142" i="2"/>
  <c r="BZ143" i="2"/>
  <c r="BZ144" i="2"/>
  <c r="BZ145" i="2"/>
  <c r="BZ146" i="2"/>
  <c r="BZ147" i="2"/>
  <c r="BZ148" i="2"/>
  <c r="BZ149" i="2"/>
  <c r="BZ150" i="2"/>
  <c r="BZ151" i="2"/>
  <c r="BZ152" i="2"/>
  <c r="BZ153" i="2"/>
  <c r="BZ154" i="2"/>
  <c r="BZ155" i="2"/>
  <c r="BZ156" i="2"/>
  <c r="BZ157" i="2"/>
  <c r="BZ158" i="2"/>
  <c r="BZ159" i="2"/>
  <c r="BZ160" i="2"/>
  <c r="BZ161" i="2"/>
  <c r="BZ162" i="2"/>
  <c r="BZ163" i="2"/>
  <c r="BZ164" i="2"/>
  <c r="BZ165" i="2"/>
  <c r="BZ166" i="2"/>
  <c r="BZ167" i="2"/>
  <c r="BZ168" i="2"/>
  <c r="BZ169" i="2"/>
  <c r="BZ170" i="2"/>
  <c r="BZ171" i="2"/>
  <c r="BZ172" i="2"/>
  <c r="BZ173" i="2"/>
  <c r="BZ174" i="2"/>
  <c r="BZ175" i="2"/>
  <c r="BZ176" i="2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88" i="2"/>
  <c r="BY89" i="2"/>
  <c r="BY90" i="2"/>
  <c r="BY91" i="2"/>
  <c r="BY92" i="2"/>
  <c r="BY93" i="2"/>
  <c r="BY94" i="2"/>
  <c r="BY95" i="2"/>
  <c r="BY96" i="2"/>
  <c r="BY97" i="2"/>
  <c r="BY98" i="2"/>
  <c r="BY99" i="2"/>
  <c r="BY100" i="2"/>
  <c r="BY101" i="2"/>
  <c r="BY102" i="2"/>
  <c r="BY103" i="2"/>
  <c r="BY104" i="2"/>
  <c r="BY105" i="2"/>
  <c r="BY106" i="2"/>
  <c r="BY107" i="2"/>
  <c r="BY108" i="2"/>
  <c r="BY109" i="2"/>
  <c r="BY110" i="2"/>
  <c r="BY111" i="2"/>
  <c r="BY112" i="2"/>
  <c r="BY113" i="2"/>
  <c r="BY114" i="2"/>
  <c r="BY115" i="2"/>
  <c r="BY116" i="2"/>
  <c r="BY117" i="2"/>
  <c r="BY118" i="2"/>
  <c r="BY119" i="2"/>
  <c r="BY120" i="2"/>
  <c r="BY121" i="2"/>
  <c r="BY122" i="2"/>
  <c r="BY123" i="2"/>
  <c r="BY124" i="2"/>
  <c r="BY125" i="2"/>
  <c r="BY126" i="2"/>
  <c r="BY127" i="2"/>
  <c r="BY128" i="2"/>
  <c r="BY129" i="2"/>
  <c r="BY130" i="2"/>
  <c r="BY131" i="2"/>
  <c r="BY132" i="2"/>
  <c r="BY133" i="2"/>
  <c r="BY134" i="2"/>
  <c r="BY135" i="2"/>
  <c r="BY136" i="2"/>
  <c r="BY137" i="2"/>
  <c r="BY138" i="2"/>
  <c r="BY139" i="2"/>
  <c r="BY140" i="2"/>
  <c r="BY141" i="2"/>
  <c r="BY142" i="2"/>
  <c r="BY143" i="2"/>
  <c r="BY144" i="2"/>
  <c r="BY145" i="2"/>
  <c r="BY146" i="2"/>
  <c r="BY147" i="2"/>
  <c r="BY148" i="2"/>
  <c r="BY149" i="2"/>
  <c r="BY150" i="2"/>
  <c r="BY151" i="2"/>
  <c r="BY152" i="2"/>
  <c r="BY153" i="2"/>
  <c r="BY154" i="2"/>
  <c r="BY155" i="2"/>
  <c r="BY156" i="2"/>
  <c r="BY157" i="2"/>
  <c r="BY158" i="2"/>
  <c r="BY159" i="2"/>
  <c r="BY160" i="2"/>
  <c r="BY161" i="2"/>
  <c r="BY162" i="2"/>
  <c r="BY163" i="2"/>
  <c r="BY164" i="2"/>
  <c r="BY165" i="2"/>
  <c r="BY166" i="2"/>
  <c r="BY167" i="2"/>
  <c r="BY168" i="2"/>
  <c r="BY169" i="2"/>
  <c r="BY170" i="2"/>
  <c r="BY171" i="2"/>
  <c r="BY172" i="2"/>
  <c r="BY173" i="2"/>
  <c r="BY174" i="2"/>
  <c r="BY175" i="2"/>
  <c r="BY176" i="2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X90" i="2"/>
  <c r="BX91" i="2"/>
  <c r="BX92" i="2"/>
  <c r="BX93" i="2"/>
  <c r="BX94" i="2"/>
  <c r="BX95" i="2"/>
  <c r="BX96" i="2"/>
  <c r="BX97" i="2"/>
  <c r="BX98" i="2"/>
  <c r="BX99" i="2"/>
  <c r="BX100" i="2"/>
  <c r="BX101" i="2"/>
  <c r="BX102" i="2"/>
  <c r="BX103" i="2"/>
  <c r="BX104" i="2"/>
  <c r="BX105" i="2"/>
  <c r="BX106" i="2"/>
  <c r="BX107" i="2"/>
  <c r="BX108" i="2"/>
  <c r="BX109" i="2"/>
  <c r="BX110" i="2"/>
  <c r="BX111" i="2"/>
  <c r="BX112" i="2"/>
  <c r="BX113" i="2"/>
  <c r="BX114" i="2"/>
  <c r="BX115" i="2"/>
  <c r="BX116" i="2"/>
  <c r="BX117" i="2"/>
  <c r="BX118" i="2"/>
  <c r="BX119" i="2"/>
  <c r="BX120" i="2"/>
  <c r="BX121" i="2"/>
  <c r="BX122" i="2"/>
  <c r="BX123" i="2"/>
  <c r="BX124" i="2"/>
  <c r="BX125" i="2"/>
  <c r="BX126" i="2"/>
  <c r="BX127" i="2"/>
  <c r="BX128" i="2"/>
  <c r="BX129" i="2"/>
  <c r="BX130" i="2"/>
  <c r="BX131" i="2"/>
  <c r="BX132" i="2"/>
  <c r="BX133" i="2"/>
  <c r="BX134" i="2"/>
  <c r="BX135" i="2"/>
  <c r="BX136" i="2"/>
  <c r="BX137" i="2"/>
  <c r="BX138" i="2"/>
  <c r="BX139" i="2"/>
  <c r="BX140" i="2"/>
  <c r="BX141" i="2"/>
  <c r="BX142" i="2"/>
  <c r="BX143" i="2"/>
  <c r="BX144" i="2"/>
  <c r="BX145" i="2"/>
  <c r="BX146" i="2"/>
  <c r="BX147" i="2"/>
  <c r="BX148" i="2"/>
  <c r="BX149" i="2"/>
  <c r="BX150" i="2"/>
  <c r="BX151" i="2"/>
  <c r="BX152" i="2"/>
  <c r="BX153" i="2"/>
  <c r="BX154" i="2"/>
  <c r="BX155" i="2"/>
  <c r="BX156" i="2"/>
  <c r="BX157" i="2"/>
  <c r="BX158" i="2"/>
  <c r="BX159" i="2"/>
  <c r="BX160" i="2"/>
  <c r="BX161" i="2"/>
  <c r="BX162" i="2"/>
  <c r="BX163" i="2"/>
  <c r="BX164" i="2"/>
  <c r="BX165" i="2"/>
  <c r="BX166" i="2"/>
  <c r="BX167" i="2"/>
  <c r="BX168" i="2"/>
  <c r="BX169" i="2"/>
  <c r="BX170" i="2"/>
  <c r="BX171" i="2"/>
  <c r="BX172" i="2"/>
  <c r="BX173" i="2"/>
  <c r="BX174" i="2"/>
  <c r="BX175" i="2"/>
  <c r="BX176" i="2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V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U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U90" i="2"/>
  <c r="BU91" i="2"/>
  <c r="BU92" i="2"/>
  <c r="BU93" i="2"/>
  <c r="BU94" i="2"/>
  <c r="BU95" i="2"/>
  <c r="BU96" i="2"/>
  <c r="BU97" i="2"/>
  <c r="BU98" i="2"/>
  <c r="BU99" i="2"/>
  <c r="BU100" i="2"/>
  <c r="BU101" i="2"/>
  <c r="BU102" i="2"/>
  <c r="BU103" i="2"/>
  <c r="BU104" i="2"/>
  <c r="BU105" i="2"/>
  <c r="BU106" i="2"/>
  <c r="BU107" i="2"/>
  <c r="BU108" i="2"/>
  <c r="BU109" i="2"/>
  <c r="BU110" i="2"/>
  <c r="BU111" i="2"/>
  <c r="BU112" i="2"/>
  <c r="BU113" i="2"/>
  <c r="BU114" i="2"/>
  <c r="BU115" i="2"/>
  <c r="BU116" i="2"/>
  <c r="BU117" i="2"/>
  <c r="BU118" i="2"/>
  <c r="BU119" i="2"/>
  <c r="BU120" i="2"/>
  <c r="BU121" i="2"/>
  <c r="BU122" i="2"/>
  <c r="BU123" i="2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U159" i="2"/>
  <c r="BU160" i="2"/>
  <c r="BU161" i="2"/>
  <c r="BU162" i="2"/>
  <c r="BU163" i="2"/>
  <c r="BU164" i="2"/>
  <c r="BU165" i="2"/>
  <c r="BU166" i="2"/>
  <c r="BU167" i="2"/>
  <c r="BU168" i="2"/>
  <c r="BU169" i="2"/>
  <c r="BU170" i="2"/>
  <c r="BU171" i="2"/>
  <c r="BU172" i="2"/>
  <c r="BU173" i="2"/>
  <c r="BU174" i="2"/>
  <c r="BU175" i="2"/>
  <c r="BU176" i="2"/>
  <c r="BT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132" i="2"/>
  <c r="BT133" i="2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T148" i="2"/>
  <c r="BT149" i="2"/>
  <c r="BT150" i="2"/>
  <c r="BT151" i="2"/>
  <c r="BT152" i="2"/>
  <c r="BT153" i="2"/>
  <c r="BT154" i="2"/>
  <c r="BT155" i="2"/>
  <c r="BT156" i="2"/>
  <c r="BT157" i="2"/>
  <c r="BT158" i="2"/>
  <c r="BT159" i="2"/>
  <c r="BT160" i="2"/>
  <c r="BT161" i="2"/>
  <c r="BT162" i="2"/>
  <c r="BT163" i="2"/>
  <c r="BT164" i="2"/>
  <c r="BT165" i="2"/>
  <c r="BT166" i="2"/>
  <c r="BT167" i="2"/>
  <c r="BT168" i="2"/>
  <c r="BT169" i="2"/>
  <c r="BT170" i="2"/>
  <c r="BT171" i="2"/>
  <c r="BT172" i="2"/>
  <c r="BT173" i="2"/>
  <c r="BT174" i="2"/>
  <c r="BT175" i="2"/>
  <c r="BT176" i="2"/>
  <c r="BR4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S4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S123" i="2"/>
  <c r="BS124" i="2"/>
  <c r="BS125" i="2"/>
  <c r="BS126" i="2"/>
  <c r="BS127" i="2"/>
  <c r="BS128" i="2"/>
  <c r="BS129" i="2"/>
  <c r="BS130" i="2"/>
  <c r="BS131" i="2"/>
  <c r="BS132" i="2"/>
  <c r="BS133" i="2"/>
  <c r="BS134" i="2"/>
  <c r="BS135" i="2"/>
  <c r="BS136" i="2"/>
  <c r="BS137" i="2"/>
  <c r="BS138" i="2"/>
  <c r="BS139" i="2"/>
  <c r="BS140" i="2"/>
  <c r="BS141" i="2"/>
  <c r="BS142" i="2"/>
  <c r="BS143" i="2"/>
  <c r="BS144" i="2"/>
  <c r="BS145" i="2"/>
  <c r="BS146" i="2"/>
  <c r="BS147" i="2"/>
  <c r="BS148" i="2"/>
  <c r="BS149" i="2"/>
  <c r="BS150" i="2"/>
  <c r="BS151" i="2"/>
  <c r="BS152" i="2"/>
  <c r="BS153" i="2"/>
  <c r="BS154" i="2"/>
  <c r="BS155" i="2"/>
  <c r="BS156" i="2"/>
  <c r="BS157" i="2"/>
  <c r="BS158" i="2"/>
  <c r="BS159" i="2"/>
  <c r="BS160" i="2"/>
  <c r="BS161" i="2"/>
  <c r="BS162" i="2"/>
  <c r="BS163" i="2"/>
  <c r="BS164" i="2"/>
  <c r="BS165" i="2"/>
  <c r="BS166" i="2"/>
  <c r="BS167" i="2"/>
  <c r="BS168" i="2"/>
  <c r="BS169" i="2"/>
  <c r="BS170" i="2"/>
  <c r="BS171" i="2"/>
  <c r="BS172" i="2"/>
  <c r="BS173" i="2"/>
  <c r="BS174" i="2"/>
  <c r="BS175" i="2"/>
  <c r="BS176" i="2"/>
  <c r="BQ4" i="2"/>
  <c r="BQ5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4" i="2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100" i="2"/>
  <c r="BP101" i="2"/>
  <c r="BP102" i="2"/>
  <c r="BP103" i="2"/>
  <c r="BP104" i="2"/>
  <c r="BP105" i="2"/>
  <c r="BP106" i="2"/>
  <c r="BP107" i="2"/>
  <c r="BP108" i="2"/>
  <c r="BP109" i="2"/>
  <c r="BP110" i="2"/>
  <c r="BP111" i="2"/>
  <c r="BP112" i="2"/>
  <c r="BP113" i="2"/>
  <c r="BP114" i="2"/>
  <c r="BP115" i="2"/>
  <c r="BP116" i="2"/>
  <c r="BP117" i="2"/>
  <c r="BP118" i="2"/>
  <c r="BP119" i="2"/>
  <c r="BP120" i="2"/>
  <c r="BP121" i="2"/>
  <c r="BP122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P158" i="2"/>
  <c r="BP159" i="2"/>
  <c r="BP160" i="2"/>
  <c r="BP161" i="2"/>
  <c r="BP162" i="2"/>
  <c r="BP163" i="2"/>
  <c r="BP164" i="2"/>
  <c r="BP165" i="2"/>
  <c r="BP166" i="2"/>
  <c r="BP167" i="2"/>
  <c r="BP168" i="2"/>
  <c r="BP169" i="2"/>
  <c r="BP170" i="2"/>
  <c r="BP171" i="2"/>
  <c r="BP172" i="2"/>
  <c r="BP173" i="2"/>
  <c r="BP174" i="2"/>
  <c r="BP175" i="2"/>
  <c r="BP176" i="2"/>
  <c r="BO4" i="2"/>
  <c r="BO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89" i="2"/>
  <c r="BO90" i="2"/>
  <c r="BO91" i="2"/>
  <c r="BO92" i="2"/>
  <c r="BO93" i="2"/>
  <c r="BO94" i="2"/>
  <c r="BO95" i="2"/>
  <c r="BO96" i="2"/>
  <c r="BO97" i="2"/>
  <c r="BO98" i="2"/>
  <c r="BO99" i="2"/>
  <c r="BO100" i="2"/>
  <c r="BO101" i="2"/>
  <c r="BO102" i="2"/>
  <c r="BO103" i="2"/>
  <c r="BO104" i="2"/>
  <c r="BO105" i="2"/>
  <c r="BO106" i="2"/>
  <c r="BO107" i="2"/>
  <c r="BO108" i="2"/>
  <c r="BO109" i="2"/>
  <c r="BO110" i="2"/>
  <c r="BO111" i="2"/>
  <c r="BO112" i="2"/>
  <c r="BO113" i="2"/>
  <c r="BO114" i="2"/>
  <c r="BO115" i="2"/>
  <c r="BO116" i="2"/>
  <c r="BO117" i="2"/>
  <c r="BO118" i="2"/>
  <c r="BO119" i="2"/>
  <c r="BO120" i="2"/>
  <c r="BO121" i="2"/>
  <c r="BO122" i="2"/>
  <c r="BO123" i="2"/>
  <c r="BO124" i="2"/>
  <c r="BO125" i="2"/>
  <c r="BO126" i="2"/>
  <c r="BO127" i="2"/>
  <c r="BO128" i="2"/>
  <c r="BO129" i="2"/>
  <c r="BO130" i="2"/>
  <c r="BO131" i="2"/>
  <c r="BO132" i="2"/>
  <c r="BO133" i="2"/>
  <c r="BO134" i="2"/>
  <c r="BO135" i="2"/>
  <c r="BO136" i="2"/>
  <c r="BO137" i="2"/>
  <c r="BO138" i="2"/>
  <c r="BO139" i="2"/>
  <c r="BO140" i="2"/>
  <c r="BO141" i="2"/>
  <c r="BO142" i="2"/>
  <c r="BO143" i="2"/>
  <c r="BO144" i="2"/>
  <c r="BO145" i="2"/>
  <c r="BO146" i="2"/>
  <c r="BO147" i="2"/>
  <c r="BO148" i="2"/>
  <c r="BO149" i="2"/>
  <c r="BO150" i="2"/>
  <c r="BO151" i="2"/>
  <c r="BO152" i="2"/>
  <c r="BO153" i="2"/>
  <c r="BO154" i="2"/>
  <c r="BO155" i="2"/>
  <c r="BO156" i="2"/>
  <c r="BO157" i="2"/>
  <c r="BO158" i="2"/>
  <c r="BO159" i="2"/>
  <c r="BO160" i="2"/>
  <c r="BO161" i="2"/>
  <c r="BO162" i="2"/>
  <c r="BO163" i="2"/>
  <c r="BO164" i="2"/>
  <c r="BO165" i="2"/>
  <c r="BO166" i="2"/>
  <c r="BO167" i="2"/>
  <c r="BO168" i="2"/>
  <c r="BO169" i="2"/>
  <c r="BO170" i="2"/>
  <c r="BO171" i="2"/>
  <c r="BO172" i="2"/>
  <c r="BO173" i="2"/>
  <c r="BO174" i="2"/>
  <c r="BO175" i="2"/>
  <c r="BO176" i="2"/>
  <c r="BN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BN125" i="2"/>
  <c r="BN126" i="2"/>
  <c r="BN127" i="2"/>
  <c r="BN128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163" i="2"/>
  <c r="BN164" i="2"/>
  <c r="BN165" i="2"/>
  <c r="BN166" i="2"/>
  <c r="BN167" i="2"/>
  <c r="BN168" i="2"/>
  <c r="BN169" i="2"/>
  <c r="BN170" i="2"/>
  <c r="BN171" i="2"/>
  <c r="BN172" i="2"/>
  <c r="BN173" i="2"/>
  <c r="BN174" i="2"/>
  <c r="BN175" i="2"/>
  <c r="BN176" i="2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P3" i="2"/>
  <c r="BO3" i="2"/>
  <c r="BN3" i="2"/>
  <c r="BM3" i="2"/>
  <c r="BL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163" i="2"/>
  <c r="BK164" i="2"/>
  <c r="BK165" i="2"/>
  <c r="BK166" i="2"/>
  <c r="BK167" i="2"/>
  <c r="BK168" i="2"/>
  <c r="BK169" i="2"/>
  <c r="BK170" i="2"/>
  <c r="BK171" i="2"/>
  <c r="BK172" i="2"/>
  <c r="BK173" i="2"/>
  <c r="BK174" i="2"/>
  <c r="BK175" i="2"/>
  <c r="BK176" i="2"/>
  <c r="BK3" i="2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106" i="2"/>
  <c r="BJ107" i="2"/>
  <c r="BJ108" i="2"/>
  <c r="BJ109" i="2"/>
  <c r="BJ110" i="2"/>
  <c r="BJ111" i="2"/>
  <c r="BJ112" i="2"/>
  <c r="BJ113" i="2"/>
  <c r="BJ114" i="2"/>
  <c r="BJ115" i="2"/>
  <c r="BJ116" i="2"/>
  <c r="BJ117" i="2"/>
  <c r="BJ118" i="2"/>
  <c r="BJ119" i="2"/>
  <c r="BJ120" i="2"/>
  <c r="BJ121" i="2"/>
  <c r="BJ122" i="2"/>
  <c r="BJ123" i="2"/>
  <c r="BJ124" i="2"/>
  <c r="BJ125" i="2"/>
  <c r="BJ126" i="2"/>
  <c r="BJ127" i="2"/>
  <c r="BJ128" i="2"/>
  <c r="BJ129" i="2"/>
  <c r="BJ130" i="2"/>
  <c r="BJ131" i="2"/>
  <c r="BJ132" i="2"/>
  <c r="BJ133" i="2"/>
  <c r="BJ134" i="2"/>
  <c r="BJ135" i="2"/>
  <c r="BJ136" i="2"/>
  <c r="BJ137" i="2"/>
  <c r="BJ138" i="2"/>
  <c r="BJ139" i="2"/>
  <c r="BJ140" i="2"/>
  <c r="BJ141" i="2"/>
  <c r="BJ142" i="2"/>
  <c r="BJ143" i="2"/>
  <c r="BJ144" i="2"/>
  <c r="BJ145" i="2"/>
  <c r="BJ146" i="2"/>
  <c r="BJ147" i="2"/>
  <c r="BJ148" i="2"/>
  <c r="BJ149" i="2"/>
  <c r="BJ150" i="2"/>
  <c r="BJ151" i="2"/>
  <c r="BJ152" i="2"/>
  <c r="BJ153" i="2"/>
  <c r="BJ154" i="2"/>
  <c r="BJ155" i="2"/>
  <c r="BJ156" i="2"/>
  <c r="BJ157" i="2"/>
  <c r="BJ158" i="2"/>
  <c r="BJ159" i="2"/>
  <c r="BJ160" i="2"/>
  <c r="BJ161" i="2"/>
  <c r="BJ162" i="2"/>
  <c r="BJ163" i="2"/>
  <c r="BJ164" i="2"/>
  <c r="BJ165" i="2"/>
  <c r="BJ166" i="2"/>
  <c r="BJ167" i="2"/>
  <c r="BJ168" i="2"/>
  <c r="BJ169" i="2"/>
  <c r="BJ170" i="2"/>
  <c r="BJ171" i="2"/>
  <c r="BJ172" i="2"/>
  <c r="BJ173" i="2"/>
  <c r="BJ174" i="2"/>
  <c r="BJ175" i="2"/>
  <c r="BJ176" i="2"/>
  <c r="BJ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5" i="2"/>
  <c r="BI176" i="2"/>
  <c r="BI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1" i="2"/>
  <c r="BH162" i="2"/>
  <c r="BH163" i="2"/>
  <c r="BH164" i="2"/>
  <c r="BH165" i="2"/>
  <c r="BH166" i="2"/>
  <c r="BH167" i="2"/>
  <c r="BH168" i="2"/>
  <c r="BH169" i="2"/>
  <c r="BH170" i="2"/>
  <c r="BH171" i="2"/>
  <c r="BH172" i="2"/>
  <c r="BH173" i="2"/>
  <c r="BH174" i="2"/>
  <c r="BH175" i="2"/>
  <c r="BH176" i="2"/>
  <c r="BH3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3" i="2"/>
  <c r="BF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4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3" i="2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2" i="9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3" i="2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3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3" i="2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2" i="8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S4" i="2"/>
  <c r="AU4" i="2" s="1"/>
  <c r="AS5" i="2"/>
  <c r="AS6" i="2"/>
  <c r="AS7" i="2"/>
  <c r="AS8" i="2"/>
  <c r="AU8" i="2" s="1"/>
  <c r="AS9" i="2"/>
  <c r="AS10" i="2"/>
  <c r="AS11" i="2"/>
  <c r="AS12" i="2"/>
  <c r="AU12" i="2" s="1"/>
  <c r="AS13" i="2"/>
  <c r="AS14" i="2"/>
  <c r="AS15" i="2"/>
  <c r="AS16" i="2"/>
  <c r="AU16" i="2" s="1"/>
  <c r="AS17" i="2"/>
  <c r="AS18" i="2"/>
  <c r="AS19" i="2"/>
  <c r="AS20" i="2"/>
  <c r="AU20" i="2" s="1"/>
  <c r="AS21" i="2"/>
  <c r="AS22" i="2"/>
  <c r="AS23" i="2"/>
  <c r="AS24" i="2"/>
  <c r="AU24" i="2" s="1"/>
  <c r="AS25" i="2"/>
  <c r="AS26" i="2"/>
  <c r="AS27" i="2"/>
  <c r="AS28" i="2"/>
  <c r="AU28" i="2" s="1"/>
  <c r="AS29" i="2"/>
  <c r="AS30" i="2"/>
  <c r="AS31" i="2"/>
  <c r="AS32" i="2"/>
  <c r="AU32" i="2" s="1"/>
  <c r="AS33" i="2"/>
  <c r="AS34" i="2"/>
  <c r="AS35" i="2"/>
  <c r="AS36" i="2"/>
  <c r="AU36" i="2" s="1"/>
  <c r="AS37" i="2"/>
  <c r="AS38" i="2"/>
  <c r="AS39" i="2"/>
  <c r="AS40" i="2"/>
  <c r="AU40" i="2" s="1"/>
  <c r="AS41" i="2"/>
  <c r="AS42" i="2"/>
  <c r="AS43" i="2"/>
  <c r="AS44" i="2"/>
  <c r="AU44" i="2" s="1"/>
  <c r="AS45" i="2"/>
  <c r="AS46" i="2"/>
  <c r="AS47" i="2"/>
  <c r="AS48" i="2"/>
  <c r="AU48" i="2" s="1"/>
  <c r="AS49" i="2"/>
  <c r="AS50" i="2"/>
  <c r="AS51" i="2"/>
  <c r="AS52" i="2"/>
  <c r="AU52" i="2" s="1"/>
  <c r="AS53" i="2"/>
  <c r="AS54" i="2"/>
  <c r="AS55" i="2"/>
  <c r="AS56" i="2"/>
  <c r="AU56" i="2" s="1"/>
  <c r="AS57" i="2"/>
  <c r="AS58" i="2"/>
  <c r="AS59" i="2"/>
  <c r="AS60" i="2"/>
  <c r="AU60" i="2" s="1"/>
  <c r="AS61" i="2"/>
  <c r="AS62" i="2"/>
  <c r="AS63" i="2"/>
  <c r="AS64" i="2"/>
  <c r="AU64" i="2" s="1"/>
  <c r="AS65" i="2"/>
  <c r="AS66" i="2"/>
  <c r="AS67" i="2"/>
  <c r="AS68" i="2"/>
  <c r="AU68" i="2" s="1"/>
  <c r="AS69" i="2"/>
  <c r="AS70" i="2"/>
  <c r="AS71" i="2"/>
  <c r="AS72" i="2"/>
  <c r="AU72" i="2" s="1"/>
  <c r="AS73" i="2"/>
  <c r="AS74" i="2"/>
  <c r="AS75" i="2"/>
  <c r="AS76" i="2"/>
  <c r="AU76" i="2" s="1"/>
  <c r="AS77" i="2"/>
  <c r="AS78" i="2"/>
  <c r="AS79" i="2"/>
  <c r="AS80" i="2"/>
  <c r="AU80" i="2" s="1"/>
  <c r="AS81" i="2"/>
  <c r="AS82" i="2"/>
  <c r="AS83" i="2"/>
  <c r="AS84" i="2"/>
  <c r="AU84" i="2" s="1"/>
  <c r="AS85" i="2"/>
  <c r="AS86" i="2"/>
  <c r="AS87" i="2"/>
  <c r="AS88" i="2"/>
  <c r="AU88" i="2" s="1"/>
  <c r="AS89" i="2"/>
  <c r="AS90" i="2"/>
  <c r="AS91" i="2"/>
  <c r="AS92" i="2"/>
  <c r="AU92" i="2" s="1"/>
  <c r="AS93" i="2"/>
  <c r="AS94" i="2"/>
  <c r="AS95" i="2"/>
  <c r="AS96" i="2"/>
  <c r="AU96" i="2" s="1"/>
  <c r="AS97" i="2"/>
  <c r="AS98" i="2"/>
  <c r="AS99" i="2"/>
  <c r="AS100" i="2"/>
  <c r="AU100" i="2" s="1"/>
  <c r="AS101" i="2"/>
  <c r="AS102" i="2"/>
  <c r="AS103" i="2"/>
  <c r="AS104" i="2"/>
  <c r="AU104" i="2" s="1"/>
  <c r="AS105" i="2"/>
  <c r="AS106" i="2"/>
  <c r="AS107" i="2"/>
  <c r="AS108" i="2"/>
  <c r="AU108" i="2" s="1"/>
  <c r="AS109" i="2"/>
  <c r="AS110" i="2"/>
  <c r="AS111" i="2"/>
  <c r="AS112" i="2"/>
  <c r="AU112" i="2" s="1"/>
  <c r="AS113" i="2"/>
  <c r="AS114" i="2"/>
  <c r="AS115" i="2"/>
  <c r="AS116" i="2"/>
  <c r="AU116" i="2" s="1"/>
  <c r="AS117" i="2"/>
  <c r="AS118" i="2"/>
  <c r="AS119" i="2"/>
  <c r="AS120" i="2"/>
  <c r="AU120" i="2" s="1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T3" i="2"/>
  <c r="AS3" i="2"/>
  <c r="AR3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O3" i="2"/>
  <c r="AN3" i="2"/>
  <c r="AM3" i="2"/>
  <c r="AK3" i="2"/>
  <c r="AJ3" i="2"/>
  <c r="AI3" i="2"/>
  <c r="AH3" i="2"/>
  <c r="AG3" i="2"/>
  <c r="AF3" i="2"/>
  <c r="AE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N125" i="2" s="1"/>
  <c r="M126" i="2"/>
  <c r="N126" i="2" s="1"/>
  <c r="M127" i="2"/>
  <c r="M128" i="2"/>
  <c r="M129" i="2"/>
  <c r="M130" i="2"/>
  <c r="N130" i="2" s="1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3" i="2"/>
  <c r="I4" i="2"/>
  <c r="I5" i="2"/>
  <c r="N5" i="2" s="1"/>
  <c r="I6" i="2"/>
  <c r="N6" i="2" s="1"/>
  <c r="I7" i="2"/>
  <c r="I8" i="2"/>
  <c r="I9" i="2"/>
  <c r="I10" i="2"/>
  <c r="I11" i="2"/>
  <c r="N11" i="2" s="1"/>
  <c r="I12" i="2"/>
  <c r="I13" i="2"/>
  <c r="N13" i="2" s="1"/>
  <c r="I14" i="2"/>
  <c r="N14" i="2" s="1"/>
  <c r="I15" i="2"/>
  <c r="I16" i="2"/>
  <c r="I17" i="2"/>
  <c r="I18" i="2"/>
  <c r="I19" i="2"/>
  <c r="N19" i="2" s="1"/>
  <c r="I20" i="2"/>
  <c r="I21" i="2"/>
  <c r="N21" i="2" s="1"/>
  <c r="I22" i="2"/>
  <c r="N22" i="2" s="1"/>
  <c r="I23" i="2"/>
  <c r="I24" i="2"/>
  <c r="I25" i="2"/>
  <c r="I26" i="2"/>
  <c r="N26" i="2" s="1"/>
  <c r="I27" i="2"/>
  <c r="N27" i="2" s="1"/>
  <c r="I28" i="2"/>
  <c r="I29" i="2"/>
  <c r="N29" i="2" s="1"/>
  <c r="I30" i="2"/>
  <c r="N30" i="2" s="1"/>
  <c r="I31" i="2"/>
  <c r="I32" i="2"/>
  <c r="I33" i="2"/>
  <c r="I34" i="2"/>
  <c r="I35" i="2"/>
  <c r="N35" i="2" s="1"/>
  <c r="I36" i="2"/>
  <c r="I37" i="2"/>
  <c r="N37" i="2" s="1"/>
  <c r="I38" i="2"/>
  <c r="N38" i="2" s="1"/>
  <c r="I39" i="2"/>
  <c r="I40" i="2"/>
  <c r="I41" i="2"/>
  <c r="I42" i="2"/>
  <c r="I43" i="2"/>
  <c r="N43" i="2" s="1"/>
  <c r="I44" i="2"/>
  <c r="I45" i="2"/>
  <c r="N45" i="2" s="1"/>
  <c r="I46" i="2"/>
  <c r="N46" i="2" s="1"/>
  <c r="I47" i="2"/>
  <c r="I48" i="2"/>
  <c r="I49" i="2"/>
  <c r="I50" i="2"/>
  <c r="N50" i="2" s="1"/>
  <c r="I51" i="2"/>
  <c r="N51" i="2" s="1"/>
  <c r="I52" i="2"/>
  <c r="I53" i="2"/>
  <c r="N53" i="2" s="1"/>
  <c r="I54" i="2"/>
  <c r="N54" i="2" s="1"/>
  <c r="I55" i="2"/>
  <c r="I56" i="2"/>
  <c r="I57" i="2"/>
  <c r="I58" i="2"/>
  <c r="I59" i="2"/>
  <c r="N59" i="2" s="1"/>
  <c r="I60" i="2"/>
  <c r="I61" i="2"/>
  <c r="N61" i="2" s="1"/>
  <c r="I62" i="2"/>
  <c r="N62" i="2" s="1"/>
  <c r="I63" i="2"/>
  <c r="I64" i="2"/>
  <c r="I65" i="2"/>
  <c r="I66" i="2"/>
  <c r="I67" i="2"/>
  <c r="N67" i="2" s="1"/>
  <c r="I68" i="2"/>
  <c r="I69" i="2"/>
  <c r="N69" i="2" s="1"/>
  <c r="I70" i="2"/>
  <c r="N70" i="2" s="1"/>
  <c r="I71" i="2"/>
  <c r="I72" i="2"/>
  <c r="I73" i="2"/>
  <c r="I74" i="2"/>
  <c r="I75" i="2"/>
  <c r="N75" i="2" s="1"/>
  <c r="I76" i="2"/>
  <c r="I77" i="2"/>
  <c r="N77" i="2" s="1"/>
  <c r="I78" i="2"/>
  <c r="N78" i="2" s="1"/>
  <c r="I79" i="2"/>
  <c r="I80" i="2"/>
  <c r="I81" i="2"/>
  <c r="I82" i="2"/>
  <c r="I83" i="2"/>
  <c r="N83" i="2" s="1"/>
  <c r="I84" i="2"/>
  <c r="I85" i="2"/>
  <c r="N85" i="2" s="1"/>
  <c r="I86" i="2"/>
  <c r="N86" i="2" s="1"/>
  <c r="I87" i="2"/>
  <c r="I88" i="2"/>
  <c r="I89" i="2"/>
  <c r="I90" i="2"/>
  <c r="N90" i="2" s="1"/>
  <c r="I91" i="2"/>
  <c r="N91" i="2" s="1"/>
  <c r="I92" i="2"/>
  <c r="I93" i="2"/>
  <c r="N93" i="2" s="1"/>
  <c r="I94" i="2"/>
  <c r="N94" i="2" s="1"/>
  <c r="I95" i="2"/>
  <c r="I96" i="2"/>
  <c r="I97" i="2"/>
  <c r="I98" i="2"/>
  <c r="I99" i="2"/>
  <c r="N99" i="2" s="1"/>
  <c r="I100" i="2"/>
  <c r="I101" i="2"/>
  <c r="N101" i="2" s="1"/>
  <c r="I102" i="2"/>
  <c r="N102" i="2" s="1"/>
  <c r="I103" i="2"/>
  <c r="I104" i="2"/>
  <c r="I105" i="2"/>
  <c r="I106" i="2"/>
  <c r="I107" i="2"/>
  <c r="N107" i="2" s="1"/>
  <c r="I108" i="2"/>
  <c r="I109" i="2"/>
  <c r="N109" i="2" s="1"/>
  <c r="I110" i="2"/>
  <c r="N110" i="2" s="1"/>
  <c r="I111" i="2"/>
  <c r="I112" i="2"/>
  <c r="I113" i="2"/>
  <c r="I114" i="2"/>
  <c r="N114" i="2" s="1"/>
  <c r="I115" i="2"/>
  <c r="N115" i="2" s="1"/>
  <c r="I116" i="2"/>
  <c r="I117" i="2"/>
  <c r="N117" i="2" s="1"/>
  <c r="I118" i="2"/>
  <c r="N118" i="2" s="1"/>
  <c r="I119" i="2"/>
  <c r="I120" i="2"/>
  <c r="I121" i="2"/>
  <c r="I122" i="2"/>
  <c r="I123" i="2"/>
  <c r="N123" i="2" s="1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3" i="2"/>
  <c r="AU123" i="2" l="1"/>
  <c r="AU115" i="2"/>
  <c r="AU107" i="2"/>
  <c r="AU99" i="2"/>
  <c r="AU91" i="2"/>
  <c r="AU83" i="2"/>
  <c r="AU75" i="2"/>
  <c r="AU67" i="2"/>
  <c r="AU59" i="2"/>
  <c r="AU51" i="2"/>
  <c r="AU43" i="2"/>
  <c r="AU35" i="2"/>
  <c r="AU27" i="2"/>
  <c r="AU19" i="2"/>
  <c r="AU11" i="2"/>
  <c r="AU174" i="2"/>
  <c r="AU166" i="2"/>
  <c r="AU158" i="2"/>
  <c r="AU150" i="2"/>
  <c r="AU142" i="2"/>
  <c r="AU134" i="2"/>
  <c r="AU126" i="2"/>
  <c r="N124" i="2"/>
  <c r="N140" i="2"/>
  <c r="N131" i="2"/>
  <c r="N122" i="2"/>
  <c r="N106" i="2"/>
  <c r="N98" i="2"/>
  <c r="N82" i="2"/>
  <c r="N74" i="2"/>
  <c r="N66" i="2"/>
  <c r="N58" i="2"/>
  <c r="N42" i="2"/>
  <c r="N34" i="2"/>
  <c r="N18" i="2"/>
  <c r="N10" i="2"/>
  <c r="N121" i="2"/>
  <c r="N170" i="2"/>
  <c r="N162" i="2"/>
  <c r="N154" i="2"/>
  <c r="N146" i="2"/>
  <c r="N138" i="2"/>
  <c r="N128" i="2"/>
  <c r="AU175" i="2"/>
  <c r="AU167" i="2"/>
  <c r="AU159" i="2"/>
  <c r="AU151" i="2"/>
  <c r="AU143" i="2"/>
  <c r="AU135" i="2"/>
  <c r="AU127" i="2"/>
  <c r="AU119" i="2"/>
  <c r="AU111" i="2"/>
  <c r="AU103" i="2"/>
  <c r="AU95" i="2"/>
  <c r="AU87" i="2"/>
  <c r="AU79" i="2"/>
  <c r="AU71" i="2"/>
  <c r="AU63" i="2"/>
  <c r="AU55" i="2"/>
  <c r="AU47" i="2"/>
  <c r="AU39" i="2"/>
  <c r="AU31" i="2"/>
  <c r="AU23" i="2"/>
  <c r="AU15" i="2"/>
  <c r="AU7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AU118" i="2"/>
  <c r="AU110" i="2"/>
  <c r="AU102" i="2"/>
  <c r="AU94" i="2"/>
  <c r="AU86" i="2"/>
  <c r="AU78" i="2"/>
  <c r="AU70" i="2"/>
  <c r="AU62" i="2"/>
  <c r="AU54" i="2"/>
  <c r="AU46" i="2"/>
  <c r="AU38" i="2"/>
  <c r="AU30" i="2"/>
  <c r="AU22" i="2"/>
  <c r="AU14" i="2"/>
  <c r="AU6" i="2"/>
  <c r="N120" i="2"/>
  <c r="N112" i="2"/>
  <c r="N104" i="2"/>
  <c r="N96" i="2"/>
  <c r="N88" i="2"/>
  <c r="N80" i="2"/>
  <c r="N72" i="2"/>
  <c r="N64" i="2"/>
  <c r="N56" i="2"/>
  <c r="N48" i="2"/>
  <c r="N40" i="2"/>
  <c r="N32" i="2"/>
  <c r="N24" i="2"/>
  <c r="N16" i="2"/>
  <c r="N8" i="2"/>
  <c r="AU173" i="2"/>
  <c r="AU165" i="2"/>
  <c r="AU157" i="2"/>
  <c r="AU149" i="2"/>
  <c r="AU141" i="2"/>
  <c r="AU133" i="2"/>
  <c r="AU125" i="2"/>
  <c r="AU117" i="2"/>
  <c r="AU109" i="2"/>
  <c r="AU101" i="2"/>
  <c r="AU93" i="2"/>
  <c r="AU85" i="2"/>
  <c r="AU77" i="2"/>
  <c r="AU69" i="2"/>
  <c r="AU61" i="2"/>
  <c r="AU53" i="2"/>
  <c r="AU45" i="2"/>
  <c r="AU37" i="2"/>
  <c r="AU29" i="2"/>
  <c r="AU21" i="2"/>
  <c r="AU13" i="2"/>
  <c r="AU5" i="2"/>
  <c r="N174" i="2"/>
  <c r="N166" i="2"/>
  <c r="N158" i="2"/>
  <c r="N150" i="2"/>
  <c r="N142" i="2"/>
  <c r="N134" i="2"/>
  <c r="N173" i="2"/>
  <c r="N165" i="2"/>
  <c r="N157" i="2"/>
  <c r="N149" i="2"/>
  <c r="N141" i="2"/>
  <c r="N133" i="2"/>
  <c r="N172" i="2"/>
  <c r="N164" i="2"/>
  <c r="N156" i="2"/>
  <c r="N148" i="2"/>
  <c r="N132" i="2"/>
  <c r="N171" i="2"/>
  <c r="N163" i="2"/>
  <c r="N155" i="2"/>
  <c r="N147" i="2"/>
  <c r="N139" i="2"/>
  <c r="N3" i="2"/>
  <c r="N169" i="2"/>
  <c r="N161" i="2"/>
  <c r="N153" i="2"/>
  <c r="N145" i="2"/>
  <c r="N137" i="2"/>
  <c r="N129" i="2"/>
  <c r="N176" i="2"/>
  <c r="N168" i="2"/>
  <c r="N160" i="2"/>
  <c r="N152" i="2"/>
  <c r="N144" i="2"/>
  <c r="N136" i="2"/>
  <c r="N175" i="2"/>
  <c r="N167" i="2"/>
  <c r="N159" i="2"/>
  <c r="N151" i="2"/>
  <c r="N143" i="2"/>
  <c r="N135" i="2"/>
  <c r="N127" i="2"/>
  <c r="N119" i="2"/>
  <c r="N111" i="2"/>
  <c r="N103" i="2"/>
  <c r="N95" i="2"/>
  <c r="N87" i="2"/>
  <c r="N79" i="2"/>
  <c r="N71" i="2"/>
  <c r="N63" i="2"/>
  <c r="N55" i="2"/>
  <c r="N47" i="2"/>
  <c r="N39" i="2"/>
  <c r="N31" i="2"/>
  <c r="N23" i="2"/>
  <c r="N15" i="2"/>
  <c r="N7" i="2"/>
  <c r="AU172" i="2"/>
  <c r="AU164" i="2"/>
  <c r="AV164" i="2" s="1"/>
  <c r="AU156" i="2"/>
  <c r="AU148" i="2"/>
  <c r="AU140" i="2"/>
  <c r="AU132" i="2"/>
  <c r="AU124" i="2"/>
  <c r="AU171" i="2"/>
  <c r="AU163" i="2"/>
  <c r="AU155" i="2"/>
  <c r="AU147" i="2"/>
  <c r="AU139" i="2"/>
  <c r="AU131" i="2"/>
  <c r="AU170" i="2"/>
  <c r="AU162" i="2"/>
  <c r="AU154" i="2"/>
  <c r="AU146" i="2"/>
  <c r="AU138" i="2"/>
  <c r="AU130" i="2"/>
  <c r="AU122" i="2"/>
  <c r="AU114" i="2"/>
  <c r="AU106" i="2"/>
  <c r="AU98" i="2"/>
  <c r="AU90" i="2"/>
  <c r="AU82" i="2"/>
  <c r="AU74" i="2"/>
  <c r="AU66" i="2"/>
  <c r="AU58" i="2"/>
  <c r="AU50" i="2"/>
  <c r="AU42" i="2"/>
  <c r="AU34" i="2"/>
  <c r="AU26" i="2"/>
  <c r="AU18" i="2"/>
  <c r="AU10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N4" i="2"/>
  <c r="AU169" i="2"/>
  <c r="AU161" i="2"/>
  <c r="AV161" i="2" s="1"/>
  <c r="AU153" i="2"/>
  <c r="AU145" i="2"/>
  <c r="AU137" i="2"/>
  <c r="AU129" i="2"/>
  <c r="AU121" i="2"/>
  <c r="AU113" i="2"/>
  <c r="AU105" i="2"/>
  <c r="AU97" i="2"/>
  <c r="AU89" i="2"/>
  <c r="AU81" i="2"/>
  <c r="AU73" i="2"/>
  <c r="AU65" i="2"/>
  <c r="AU57" i="2"/>
  <c r="AU49" i="2"/>
  <c r="AU41" i="2"/>
  <c r="AU33" i="2"/>
  <c r="AU25" i="2"/>
  <c r="AU17" i="2"/>
  <c r="AU9" i="2"/>
  <c r="AU3" i="2"/>
  <c r="AV3" i="2" s="1"/>
  <c r="AU176" i="2"/>
  <c r="AU168" i="2"/>
  <c r="AU160" i="2"/>
  <c r="AU152" i="2"/>
  <c r="AU144" i="2"/>
  <c r="AU136" i="2"/>
  <c r="AU128" i="2"/>
  <c r="AV69" i="2"/>
  <c r="AV109" i="2" l="1"/>
  <c r="AV24" i="2"/>
  <c r="AV91" i="2"/>
  <c r="AV38" i="2"/>
  <c r="AV63" i="2"/>
  <c r="AV136" i="2"/>
  <c r="AV71" i="2"/>
  <c r="AV144" i="2"/>
  <c r="AV139" i="2"/>
  <c r="AV126" i="2"/>
  <c r="AV44" i="2"/>
  <c r="AV148" i="2"/>
  <c r="AV99" i="2"/>
  <c r="AV142" i="2"/>
  <c r="AV4" i="2"/>
  <c r="AV176" i="2"/>
  <c r="AV57" i="2"/>
  <c r="AV121" i="2"/>
  <c r="AV129" i="2"/>
  <c r="AV92" i="2"/>
  <c r="AV125" i="2"/>
  <c r="AV54" i="2"/>
  <c r="AV174" i="2"/>
  <c r="AV119" i="2"/>
  <c r="AV19" i="2"/>
  <c r="AV25" i="2"/>
  <c r="AV147" i="2"/>
  <c r="AV17" i="2"/>
  <c r="AV81" i="2"/>
  <c r="AV145" i="2"/>
  <c r="AV108" i="2"/>
  <c r="AV5" i="2"/>
  <c r="AV133" i="2"/>
  <c r="AV62" i="2"/>
  <c r="AV7" i="2"/>
  <c r="AV127" i="2"/>
  <c r="AV27" i="2"/>
  <c r="AV33" i="2"/>
  <c r="AV155" i="2"/>
  <c r="AV64" i="2"/>
  <c r="AV65" i="2"/>
  <c r="AV45" i="2"/>
  <c r="AV173" i="2"/>
  <c r="AV102" i="2"/>
  <c r="AV15" i="2"/>
  <c r="AV135" i="2"/>
  <c r="AV35" i="2"/>
  <c r="AV89" i="2"/>
  <c r="AV163" i="2"/>
  <c r="AV171" i="2"/>
  <c r="AV14" i="2"/>
  <c r="AV78" i="2"/>
  <c r="AV39" i="2"/>
  <c r="AV103" i="2"/>
  <c r="AV172" i="2"/>
  <c r="AV53" i="2"/>
  <c r="AV110" i="2"/>
  <c r="AV31" i="2"/>
  <c r="AV43" i="2"/>
  <c r="AV97" i="2"/>
  <c r="AV160" i="2"/>
  <c r="AV41" i="2"/>
  <c r="AV105" i="2"/>
  <c r="AV169" i="2"/>
  <c r="AV22" i="2"/>
  <c r="AV86" i="2"/>
  <c r="AV47" i="2"/>
  <c r="AV111" i="2"/>
  <c r="AV8" i="2"/>
  <c r="AV143" i="2"/>
  <c r="AV61" i="2"/>
  <c r="AV16" i="2"/>
  <c r="AV118" i="2"/>
  <c r="AV55" i="2"/>
  <c r="AV128" i="2"/>
  <c r="AV83" i="2"/>
  <c r="AV153" i="2"/>
  <c r="AV156" i="2"/>
  <c r="AV168" i="2"/>
  <c r="AV49" i="2"/>
  <c r="AV113" i="2"/>
  <c r="AV36" i="2"/>
  <c r="AV30" i="2"/>
  <c r="AV94" i="2"/>
  <c r="AV50" i="2"/>
  <c r="AV114" i="2"/>
  <c r="AV131" i="2"/>
  <c r="AV140" i="2"/>
  <c r="AV21" i="2"/>
  <c r="AV85" i="2"/>
  <c r="AV149" i="2"/>
  <c r="AV122" i="2"/>
  <c r="AV29" i="2"/>
  <c r="AV93" i="2"/>
  <c r="AV157" i="2"/>
  <c r="AV58" i="2"/>
  <c r="AV117" i="2"/>
  <c r="AV46" i="2"/>
  <c r="AV166" i="2"/>
  <c r="AV79" i="2"/>
  <c r="AV152" i="2"/>
  <c r="AV107" i="2"/>
  <c r="AV100" i="2"/>
  <c r="AV66" i="2"/>
  <c r="AV130" i="2"/>
  <c r="AV37" i="2"/>
  <c r="AV101" i="2"/>
  <c r="AV165" i="2"/>
  <c r="AV52" i="2"/>
  <c r="AV116" i="2"/>
  <c r="AV10" i="2"/>
  <c r="AV74" i="2"/>
  <c r="AV138" i="2"/>
  <c r="AV88" i="2"/>
  <c r="AV13" i="2"/>
  <c r="AV77" i="2"/>
  <c r="AV141" i="2"/>
  <c r="AV6" i="2"/>
  <c r="AV70" i="2"/>
  <c r="AV134" i="2"/>
  <c r="AV23" i="2"/>
  <c r="AV87" i="2"/>
  <c r="AV151" i="2"/>
  <c r="AV51" i="2"/>
  <c r="AV115" i="2"/>
  <c r="AV12" i="2"/>
  <c r="AV60" i="2"/>
  <c r="AV18" i="2"/>
  <c r="AV82" i="2"/>
  <c r="AV146" i="2"/>
  <c r="AV32" i="2"/>
  <c r="AV96" i="2"/>
  <c r="AV159" i="2"/>
  <c r="AV124" i="2"/>
  <c r="AV68" i="2"/>
  <c r="AV26" i="2"/>
  <c r="AV40" i="2"/>
  <c r="AV95" i="2"/>
  <c r="AV59" i="2"/>
  <c r="AV20" i="2"/>
  <c r="AV90" i="2"/>
  <c r="AV104" i="2"/>
  <c r="AV73" i="2"/>
  <c r="AV28" i="2"/>
  <c r="AV76" i="2"/>
  <c r="AV34" i="2"/>
  <c r="AV98" i="2"/>
  <c r="AV162" i="2"/>
  <c r="AV48" i="2"/>
  <c r="AV112" i="2"/>
  <c r="AV123" i="2"/>
  <c r="AV154" i="2"/>
  <c r="AV150" i="2"/>
  <c r="AV167" i="2"/>
  <c r="AV67" i="2"/>
  <c r="AV9" i="2"/>
  <c r="AV137" i="2"/>
  <c r="AV132" i="2"/>
  <c r="AV158" i="2"/>
  <c r="AV175" i="2"/>
  <c r="AV11" i="2"/>
  <c r="AV75" i="2"/>
  <c r="AV84" i="2"/>
  <c r="AV42" i="2"/>
  <c r="AV106" i="2"/>
  <c r="AV170" i="2"/>
  <c r="AV56" i="2"/>
  <c r="AV120" i="2"/>
  <c r="AV72" i="2"/>
  <c r="AV80" i="2"/>
</calcChain>
</file>

<file path=xl/sharedStrings.xml><?xml version="1.0" encoding="utf-8"?>
<sst xmlns="http://schemas.openxmlformats.org/spreadsheetml/2006/main" count="2913" uniqueCount="341">
  <si>
    <t>Korea, Democratic People's Republic of</t>
  </si>
  <si>
    <t>Lao People's Democratic Republic</t>
  </si>
  <si>
    <t>Libya, State of</t>
  </si>
  <si>
    <t>Mali</t>
  </si>
  <si>
    <t>Somalia</t>
  </si>
  <si>
    <t>Rwanda</t>
  </si>
  <si>
    <t>Papua New Guinea</t>
  </si>
  <si>
    <t>Curaçao</t>
  </si>
  <si>
    <t>Kiribati</t>
  </si>
  <si>
    <t>Palestine, State of</t>
  </si>
  <si>
    <t>Greenland</t>
  </si>
  <si>
    <t>Equatorial Guinea</t>
  </si>
  <si>
    <t>Cuba</t>
  </si>
  <si>
    <t>Cameroon</t>
  </si>
  <si>
    <t>Chad</t>
  </si>
  <si>
    <t>Congo</t>
  </si>
  <si>
    <t>Burundi</t>
  </si>
  <si>
    <t>Yemen</t>
  </si>
  <si>
    <t>Free Zones</t>
  </si>
  <si>
    <t>Burkina Faso</t>
  </si>
  <si>
    <t>Tonga</t>
  </si>
  <si>
    <t>Bermuda</t>
  </si>
  <si>
    <t>Benin</t>
  </si>
  <si>
    <t>Grenada</t>
  </si>
  <si>
    <t>Guyana</t>
  </si>
  <si>
    <t>Niger</t>
  </si>
  <si>
    <t>Saint Vincent and the Grenadines</t>
  </si>
  <si>
    <t>Montenegro</t>
  </si>
  <si>
    <t>Côte d'Ivoire</t>
  </si>
  <si>
    <t>Latvia</t>
  </si>
  <si>
    <t>Iraq</t>
  </si>
  <si>
    <t>Fiji</t>
  </si>
  <si>
    <t>Faroe Islands</t>
  </si>
  <si>
    <t>Antigua and Barbuda</t>
  </si>
  <si>
    <t>Andorra</t>
  </si>
  <si>
    <t>Bahamas</t>
  </si>
  <si>
    <t>Dominica</t>
  </si>
  <si>
    <t>Macao, China</t>
  </si>
  <si>
    <t>Turkmenistan</t>
  </si>
  <si>
    <t>Malawi</t>
  </si>
  <si>
    <t>Luxembourg</t>
  </si>
  <si>
    <t>Saint Lucia</t>
  </si>
  <si>
    <t>Nigeria</t>
  </si>
  <si>
    <t>Congo, Democratic Republic of the</t>
  </si>
  <si>
    <t>Trinidad and Tobago</t>
  </si>
  <si>
    <t>United States Minor Outlying Islands</t>
  </si>
  <si>
    <t>Belize</t>
  </si>
  <si>
    <t>Angola</t>
  </si>
  <si>
    <t>Senegal</t>
  </si>
  <si>
    <t>New Caledonia</t>
  </si>
  <si>
    <t>Aruba</t>
  </si>
  <si>
    <t>Mozambique</t>
  </si>
  <si>
    <t>Finland</t>
  </si>
  <si>
    <t>Barbados</t>
  </si>
  <si>
    <t>Cyprus</t>
  </si>
  <si>
    <t>Malta</t>
  </si>
  <si>
    <t>Zambia</t>
  </si>
  <si>
    <t>Timor-Leste</t>
  </si>
  <si>
    <t>Austria</t>
  </si>
  <si>
    <t>Bahrain</t>
  </si>
  <si>
    <t>Botswana</t>
  </si>
  <si>
    <t>Kazakhstan</t>
  </si>
  <si>
    <t>Iceland</t>
  </si>
  <si>
    <t>Slovenia</t>
  </si>
  <si>
    <t>Jamaica</t>
  </si>
  <si>
    <t>Mauritania</t>
  </si>
  <si>
    <t>New Zealand</t>
  </si>
  <si>
    <t>Uganda</t>
  </si>
  <si>
    <t>Qatar</t>
  </si>
  <si>
    <t>Georgia</t>
  </si>
  <si>
    <t>Malaysia</t>
  </si>
  <si>
    <t>Norway</t>
  </si>
  <si>
    <t>Croatia</t>
  </si>
  <si>
    <t>Ghana</t>
  </si>
  <si>
    <t>Kuwait</t>
  </si>
  <si>
    <t>Kyrgyzstan</t>
  </si>
  <si>
    <t>Brunei Darussalam</t>
  </si>
  <si>
    <t>Bosnia and Herzegovina</t>
  </si>
  <si>
    <t>Pakistan</t>
  </si>
  <si>
    <t>Panama</t>
  </si>
  <si>
    <t>Myanmar</t>
  </si>
  <si>
    <t>Namibia</t>
  </si>
  <si>
    <t>Armenia</t>
  </si>
  <si>
    <t>Ireland</t>
  </si>
  <si>
    <t>Afghanistan</t>
  </si>
  <si>
    <t>Mongolia</t>
  </si>
  <si>
    <t>Singapore</t>
  </si>
  <si>
    <t>Belarus</t>
  </si>
  <si>
    <t>Sweden</t>
  </si>
  <si>
    <t>Denmark</t>
  </si>
  <si>
    <t>Lithuania</t>
  </si>
  <si>
    <t>Moldova, Republic of</t>
  </si>
  <si>
    <t>Switzerland</t>
  </si>
  <si>
    <t>Costa Rica</t>
  </si>
  <si>
    <t>Oman</t>
  </si>
  <si>
    <t>Zimbabwe</t>
  </si>
  <si>
    <t>Haiti</t>
  </si>
  <si>
    <t>Azerbaijan</t>
  </si>
  <si>
    <t>Estonia</t>
  </si>
  <si>
    <t>Czech Republic</t>
  </si>
  <si>
    <t>Algeria</t>
  </si>
  <si>
    <t>Australia</t>
  </si>
  <si>
    <t>Taipei, Chinese</t>
  </si>
  <si>
    <t>Hungary</t>
  </si>
  <si>
    <t>Belgium</t>
  </si>
  <si>
    <t>Chile</t>
  </si>
  <si>
    <t>Macedonia, North</t>
  </si>
  <si>
    <t>Slovakia</t>
  </si>
  <si>
    <t>Israel</t>
  </si>
  <si>
    <t>United Kingdom</t>
  </si>
  <si>
    <t>Greece</t>
  </si>
  <si>
    <t>El Salvador</t>
  </si>
  <si>
    <t>Japan</t>
  </si>
  <si>
    <t>Jordan</t>
  </si>
  <si>
    <t>Lebanon</t>
  </si>
  <si>
    <t>Saudi Arabia</t>
  </si>
  <si>
    <t>Brazil</t>
  </si>
  <si>
    <t>Uruguay</t>
  </si>
  <si>
    <t>Bulgaria</t>
  </si>
  <si>
    <t>Canada</t>
  </si>
  <si>
    <t>Netherlands</t>
  </si>
  <si>
    <t>Venezuela, Bolivarian Republic of</t>
  </si>
  <si>
    <t>Uzbekistan</t>
  </si>
  <si>
    <t>Philippines</t>
  </si>
  <si>
    <t>Albania</t>
  </si>
  <si>
    <t>Ethiopia</t>
  </si>
  <si>
    <t>Nepal</t>
  </si>
  <si>
    <t>Syrian Arab Republic</t>
  </si>
  <si>
    <t>Kenya</t>
  </si>
  <si>
    <t>Ukraine</t>
  </si>
  <si>
    <t>Eswatini</t>
  </si>
  <si>
    <t>Bolivia, Plurinational State of</t>
  </si>
  <si>
    <t>Ecuador</t>
  </si>
  <si>
    <t>Honduras</t>
  </si>
  <si>
    <t>Dominican Republic</t>
  </si>
  <si>
    <t>France</t>
  </si>
  <si>
    <t>Argentina</t>
  </si>
  <si>
    <t>Mauritius</t>
  </si>
  <si>
    <t>South Africa</t>
  </si>
  <si>
    <t>Germany</t>
  </si>
  <si>
    <t>Tanzania, United Republic of</t>
  </si>
  <si>
    <t>Iran, Islamic Republic of</t>
  </si>
  <si>
    <t>Serbia</t>
  </si>
  <si>
    <t>India</t>
  </si>
  <si>
    <t>Thailand</t>
  </si>
  <si>
    <t>Lesotho</t>
  </si>
  <si>
    <t>Portugal</t>
  </si>
  <si>
    <t>Madagascar</t>
  </si>
  <si>
    <t>Poland</t>
  </si>
  <si>
    <t>United Arab Emirates</t>
  </si>
  <si>
    <t>Paraguay</t>
  </si>
  <si>
    <t>Guatemala</t>
  </si>
  <si>
    <t>Peru</t>
  </si>
  <si>
    <t>Russian Federation</t>
  </si>
  <si>
    <t>Romania</t>
  </si>
  <si>
    <t>Spain</t>
  </si>
  <si>
    <t>Indonesia</t>
  </si>
  <si>
    <t>Egypt</t>
  </si>
  <si>
    <t>United States of America</t>
  </si>
  <si>
    <t>Sri Lanka</t>
  </si>
  <si>
    <t>Hong Kong, China</t>
  </si>
  <si>
    <t>Nicaragua</t>
  </si>
  <si>
    <t>Morocco</t>
  </si>
  <si>
    <t>Colombia</t>
  </si>
  <si>
    <t>Italy</t>
  </si>
  <si>
    <t>Korea, Republic of</t>
  </si>
  <si>
    <t>Cambodia</t>
  </si>
  <si>
    <t>Mexico</t>
  </si>
  <si>
    <t>China</t>
  </si>
  <si>
    <t>Viet Nam</t>
  </si>
  <si>
    <t>Türkiye</t>
  </si>
  <si>
    <t>Tunisia</t>
  </si>
  <si>
    <t>Bangladesh</t>
  </si>
  <si>
    <t>World</t>
  </si>
  <si>
    <t>Imported value in 2023</t>
  </si>
  <si>
    <t>Imported value in 2022</t>
  </si>
  <si>
    <t>Imported value in 2021</t>
  </si>
  <si>
    <t>Imported value in 2020</t>
  </si>
  <si>
    <t>Imported value in 2019</t>
  </si>
  <si>
    <t>Importers</t>
  </si>
  <si>
    <t>Product: 520942 Denim, containing &gt;= 85% cotton by weight and weighing &gt; 200 g/m², made of yarn of different ...</t>
  </si>
  <si>
    <t xml:space="preserve">List of importers for the selected product </t>
  </si>
  <si>
    <t>Imported value in 2023-Q2</t>
  </si>
  <si>
    <t>Imported value in 2023-Q3</t>
  </si>
  <si>
    <t>Imported value in 2023-Q4</t>
  </si>
  <si>
    <t>Imported value in 2024-Q1</t>
  </si>
  <si>
    <t>Imported value in 2024-Q2</t>
  </si>
  <si>
    <t>Value exported in 2023 (USD thousand)</t>
  </si>
  <si>
    <t>Trade balance 2023 (USD thousand)</t>
  </si>
  <si>
    <t>Share in Türkiye's exports (%)</t>
  </si>
  <si>
    <t>Quantity exported in 2023</t>
  </si>
  <si>
    <t>Quantity unit</t>
  </si>
  <si>
    <t>Unit value (USD/unit)</t>
  </si>
  <si>
    <t>Growth in exported value between 2019-2023 (%, p.a.)</t>
  </si>
  <si>
    <t>Growth in exported quantity between 2019-2023 (%, p.a.)</t>
  </si>
  <si>
    <t>Growth in exported value between 2022-2023 (%, p.a.)</t>
  </si>
  <si>
    <t>Ranking of partner countries in world imports</t>
  </si>
  <si>
    <t>Share of partner countries in world imports (%)</t>
  </si>
  <si>
    <t>Total imports growth in value of partner countries between 2019-2023 (%, p.a.)</t>
  </si>
  <si>
    <t>Average distance between partner countries and all their supplying markets (km)</t>
  </si>
  <si>
    <t>Concentration of all supplying countries of partner countries</t>
  </si>
  <si>
    <t>Average tariff (estimated) faced by Türkiye (%)</t>
  </si>
  <si>
    <t>Tons</t>
  </si>
  <si>
    <t>0.17</t>
  </si>
  <si>
    <t>0.22</t>
  </si>
  <si>
    <t>0.15</t>
  </si>
  <si>
    <t>0.21</t>
  </si>
  <si>
    <t>0.4</t>
  </si>
  <si>
    <t>0.99</t>
  </si>
  <si>
    <t>0.33</t>
  </si>
  <si>
    <t>0.9</t>
  </si>
  <si>
    <t>0.31</t>
  </si>
  <si>
    <t>0.43</t>
  </si>
  <si>
    <t>0.55</t>
  </si>
  <si>
    <t>0.42</t>
  </si>
  <si>
    <t>0.5</t>
  </si>
  <si>
    <t>0.18</t>
  </si>
  <si>
    <t>0.67</t>
  </si>
  <si>
    <t>0.53</t>
  </si>
  <si>
    <t>0.48</t>
  </si>
  <si>
    <t>0.58</t>
  </si>
  <si>
    <t>0.3</t>
  </si>
  <si>
    <t>0.6</t>
  </si>
  <si>
    <t>0.71</t>
  </si>
  <si>
    <t>0.36</t>
  </si>
  <si>
    <t>0.35</t>
  </si>
  <si>
    <t>0.63</t>
  </si>
  <si>
    <t>0.28</t>
  </si>
  <si>
    <t>0.49</t>
  </si>
  <si>
    <t>0.47</t>
  </si>
  <si>
    <t>0.57</t>
  </si>
  <si>
    <t>0.27</t>
  </si>
  <si>
    <t>0.39</t>
  </si>
  <si>
    <t>0.8</t>
  </si>
  <si>
    <t>0.32</t>
  </si>
  <si>
    <t>0.82</t>
  </si>
  <si>
    <t>0.75</t>
  </si>
  <si>
    <t>0.64</t>
  </si>
  <si>
    <t>0.45</t>
  </si>
  <si>
    <t>0.19</t>
  </si>
  <si>
    <t>0.41</t>
  </si>
  <si>
    <t>0.85</t>
  </si>
  <si>
    <t>0.92</t>
  </si>
  <si>
    <t>0.52</t>
  </si>
  <si>
    <t>0.51</t>
  </si>
  <si>
    <t>0.37</t>
  </si>
  <si>
    <t>0.25</t>
  </si>
  <si>
    <t>0.61</t>
  </si>
  <si>
    <t>0.16</t>
  </si>
  <si>
    <t>0.88</t>
  </si>
  <si>
    <t>0.46</t>
  </si>
  <si>
    <t>0.26</t>
  </si>
  <si>
    <t>0.59</t>
  </si>
  <si>
    <t>0.93</t>
  </si>
  <si>
    <t>0.72</t>
  </si>
  <si>
    <t>0.38</t>
  </si>
  <si>
    <t>0.91</t>
  </si>
  <si>
    <t>0.29</t>
  </si>
  <si>
    <t>0.56</t>
  </si>
  <si>
    <t>Area Nes</t>
  </si>
  <si>
    <t>0.83</t>
  </si>
  <si>
    <t>0.44</t>
  </si>
  <si>
    <t>0.74</t>
  </si>
  <si>
    <t>0.79</t>
  </si>
  <si>
    <t>0.65</t>
  </si>
  <si>
    <t>0.78</t>
  </si>
  <si>
    <t>Value imported in 2023 (USD thousand)</t>
  </si>
  <si>
    <t>Trade balance in 2023 (USD thousand)</t>
  </si>
  <si>
    <t>Quantity imported in 2023</t>
  </si>
  <si>
    <t>Quantity Unit</t>
  </si>
  <si>
    <t>Annual growth in value between 2019-2023 (%)</t>
  </si>
  <si>
    <t>Annual growth in quantity between 2019-2023 (%)</t>
  </si>
  <si>
    <t>Annual growth in value between 2022-2023 (%)</t>
  </si>
  <si>
    <t>Share in world imports (%)</t>
  </si>
  <si>
    <t>Average distance of supplying countries (km)</t>
  </si>
  <si>
    <t>Concentration of supplying countries</t>
  </si>
  <si>
    <t>Average tariff (estimated) applied by the country (%)</t>
  </si>
  <si>
    <t>No quantity</t>
  </si>
  <si>
    <t>0.13</t>
  </si>
  <si>
    <t>1000 square meters</t>
  </si>
  <si>
    <t>32.5</t>
  </si>
  <si>
    <t>...</t>
  </si>
  <si>
    <t>Exporters</t>
  </si>
  <si>
    <t>Exported value in 2019</t>
  </si>
  <si>
    <t>Exported value in 2020</t>
  </si>
  <si>
    <t>Exported value in 2021</t>
  </si>
  <si>
    <t>Exported value in 2022</t>
  </si>
  <si>
    <t>Exported value in 2023</t>
  </si>
  <si>
    <t>Pitcairn</t>
  </si>
  <si>
    <t>Northern Mariana Islands</t>
  </si>
  <si>
    <t>Marshall Islands</t>
  </si>
  <si>
    <t>Ship stores and bunkers</t>
  </si>
  <si>
    <t>Tajikistan</t>
  </si>
  <si>
    <t>Central African Republic</t>
  </si>
  <si>
    <t>Maldives</t>
  </si>
  <si>
    <t>Togo</t>
  </si>
  <si>
    <t>Exported value in 2023-Q2</t>
  </si>
  <si>
    <t>Exported value in 2023-Q3</t>
  </si>
  <si>
    <t>Exported value in 2023-Q4</t>
  </si>
  <si>
    <t>Exported value in 2024-Q1</t>
  </si>
  <si>
    <t>Exported value in 2024-Q2</t>
  </si>
  <si>
    <t>Exported value in 2023, US Dollar thousand</t>
  </si>
  <si>
    <t>Exported quantity in 2023, Tons</t>
  </si>
  <si>
    <t>Imported value in 2023, US Dollar thousand</t>
  </si>
  <si>
    <t>Imported quantity in 2023</t>
  </si>
  <si>
    <t>Quantity Unit in 2023</t>
  </si>
  <si>
    <t>US Dollar/Tons</t>
  </si>
  <si>
    <t>US Dollar/1000 meters</t>
  </si>
  <si>
    <t>US Dollar/Mixed</t>
  </si>
  <si>
    <t>US Dollar/1000 square meters</t>
  </si>
  <si>
    <t>23Q2 / 24Q2 Değişim</t>
  </si>
  <si>
    <t>22/23 Değişim %</t>
  </si>
  <si>
    <t>2023  Pay</t>
  </si>
  <si>
    <t>23Q2/24Q2
Değişim %</t>
  </si>
  <si>
    <t>2019 Exported unit value, US Dollar/Tons</t>
  </si>
  <si>
    <t>2020 Exported unit value, US Dollar/Tons</t>
  </si>
  <si>
    <t>2021 Exported unit value, US Dollar/Tons</t>
  </si>
  <si>
    <t>2022 Exported unit value, US Dollar/Tons</t>
  </si>
  <si>
    <t>2023 Exported unit value, US Dollar/Tons</t>
  </si>
  <si>
    <t>2019 Imported unit value</t>
  </si>
  <si>
    <t>2019 Unit</t>
  </si>
  <si>
    <t>2020 Imported unit value</t>
  </si>
  <si>
    <t>2020 Unit</t>
  </si>
  <si>
    <t>2021 Imported unit value</t>
  </si>
  <si>
    <t>2021 Unit</t>
  </si>
  <si>
    <t>2022 Imported unit value</t>
  </si>
  <si>
    <t>2022 Unit</t>
  </si>
  <si>
    <t>2023 Imported unit value</t>
  </si>
  <si>
    <t>2023 Unit</t>
  </si>
  <si>
    <t>2023  % Pay</t>
  </si>
  <si>
    <t>1-Dünya Yıllar İthalatı</t>
  </si>
  <si>
    <t>2-Dünya Çeyrek Yıllar İthalatı</t>
  </si>
  <si>
    <t>3-TR İhracat Göstergeleri</t>
  </si>
  <si>
    <t>4- Dünya İthalat Göstergeleri</t>
  </si>
  <si>
    <t>5-Dünya Yıllar İhracatı</t>
  </si>
  <si>
    <t>2023 % Pay</t>
  </si>
  <si>
    <t>6-TR Yıllar İhracatı</t>
  </si>
  <si>
    <t>7-TR Çeyrek Yıllar İhracatı</t>
  </si>
  <si>
    <t>8- TR Yıllar Birim İhracatı</t>
  </si>
  <si>
    <t>9- Dünya Yıllar Birim İthalatı</t>
  </si>
  <si>
    <r>
      <rPr>
        <b/>
        <sz val="22"/>
        <color theme="1"/>
        <rFont val="Calibri"/>
        <family val="2"/>
        <charset val="162"/>
        <scheme val="minor"/>
      </rPr>
      <t>GTİP: 520942</t>
    </r>
    <r>
      <rPr>
        <b/>
        <sz val="11"/>
        <color theme="1"/>
        <rFont val="Calibri"/>
        <family val="2"/>
        <charset val="162"/>
        <scheme val="minor"/>
      </rPr>
      <t xml:space="preserve">
Pamuktan dokunmuş mensucat (ağırlık itibariyle % 85 veya daha fazla pamuk içerenler)(m2. ağırlığı 200 gr. ı geçenler):-Farklı renkteki ipliklerden:- - Denim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</si>
</sst>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rgb="FF002B54"/>
      <name val="Calibri"/>
      <family val="2"/>
      <charset val="162"/>
      <scheme val="minor"/>
    </font>
    <font>
      <sz val="8"/>
      <color rgb="FFDAA520"/>
      <name val="Calibri"/>
      <family val="2"/>
      <charset val="162"/>
      <scheme val="minor"/>
    </font>
    <font>
      <sz val="8"/>
      <color rgb="FF8A2BE2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rgb="FFFF4500"/>
      <name val="Calibri"/>
      <family val="2"/>
      <charset val="162"/>
      <scheme val="minor"/>
    </font>
    <font>
      <sz val="8"/>
      <color rgb="FF3CB371"/>
      <name val="Calibri"/>
      <family val="2"/>
      <charset val="162"/>
      <scheme val="minor"/>
    </font>
    <font>
      <sz val="8"/>
      <color rgb="FF008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10"/>
      <color rgb="FF002B54"/>
      <name val="Calibri"/>
      <family val="2"/>
      <charset val="162"/>
      <scheme val="minor"/>
    </font>
    <font>
      <sz val="10"/>
      <color rgb="FF8A2BE2"/>
      <name val="Calibri"/>
      <family val="2"/>
      <charset val="162"/>
      <scheme val="minor"/>
    </font>
    <font>
      <sz val="10"/>
      <color rgb="FFDAA52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686DA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2B54"/>
      </top>
      <bottom/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2B54"/>
      </right>
      <top/>
      <bottom/>
      <diagonal/>
    </border>
    <border>
      <left/>
      <right/>
      <top/>
      <bottom style="thin">
        <color rgb="FF002B54"/>
      </bottom>
      <diagonal/>
    </border>
    <border>
      <left/>
      <right style="thin">
        <color rgb="FF002B54"/>
      </right>
      <top/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/>
      <diagonal/>
    </border>
    <border>
      <left style="thin">
        <color rgb="FF000000"/>
      </left>
      <right style="thin">
        <color rgb="FF002B54"/>
      </right>
      <top style="thin">
        <color rgb="FF002B5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right" wrapText="1"/>
    </xf>
    <xf numFmtId="0" fontId="3" fillId="2" borderId="2" xfId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right" wrapText="1"/>
    </xf>
    <xf numFmtId="0" fontId="3" fillId="2" borderId="4" xfId="1" applyFont="1" applyFill="1" applyBorder="1" applyAlignment="1">
      <alignment horizontal="left" wrapText="1"/>
    </xf>
    <xf numFmtId="0" fontId="3" fillId="3" borderId="5" xfId="1" applyFont="1" applyFill="1" applyBorder="1" applyAlignment="1">
      <alignment horizontal="right" wrapText="1"/>
    </xf>
    <xf numFmtId="0" fontId="4" fillId="3" borderId="3" xfId="1" applyFont="1" applyFill="1" applyBorder="1" applyAlignment="1">
      <alignment horizontal="right" wrapText="1"/>
    </xf>
    <xf numFmtId="0" fontId="3" fillId="3" borderId="6" xfId="1" applyFont="1" applyFill="1" applyBorder="1" applyAlignment="1">
      <alignment horizontal="right" wrapText="1"/>
    </xf>
    <xf numFmtId="0" fontId="3" fillId="3" borderId="7" xfId="1" applyFont="1" applyFill="1" applyBorder="1" applyAlignment="1">
      <alignment horizontal="left" wrapText="1"/>
    </xf>
    <xf numFmtId="0" fontId="3" fillId="2" borderId="5" xfId="1" applyFont="1" applyFill="1" applyBorder="1" applyAlignment="1">
      <alignment horizontal="right" wrapText="1"/>
    </xf>
    <xf numFmtId="0" fontId="3" fillId="2" borderId="6" xfId="1" applyFont="1" applyFill="1" applyBorder="1" applyAlignment="1">
      <alignment horizontal="right" wrapText="1"/>
    </xf>
    <xf numFmtId="0" fontId="3" fillId="2" borderId="7" xfId="1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right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3" borderId="4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right" wrapText="1"/>
    </xf>
    <xf numFmtId="0" fontId="3" fillId="3" borderId="1" xfId="1" applyFont="1" applyFill="1" applyBorder="1" applyAlignment="1">
      <alignment horizontal="right" wrapText="1"/>
    </xf>
    <xf numFmtId="0" fontId="6" fillId="4" borderId="6" xfId="1" applyFont="1" applyFill="1" applyBorder="1" applyAlignment="1">
      <alignment horizontal="center" vertical="center" wrapText="1"/>
    </xf>
    <xf numFmtId="0" fontId="1" fillId="0" borderId="13" xfId="1" applyBorder="1"/>
    <xf numFmtId="0" fontId="3" fillId="3" borderId="6" xfId="1" applyFont="1" applyFill="1" applyBorder="1" applyAlignment="1">
      <alignment horizontal="right"/>
    </xf>
    <xf numFmtId="0" fontId="3" fillId="2" borderId="6" xfId="1" applyFont="1" applyFill="1" applyBorder="1" applyAlignment="1">
      <alignment horizontal="right"/>
    </xf>
    <xf numFmtId="16" fontId="3" fillId="2" borderId="6" xfId="1" applyNumberFormat="1" applyFont="1" applyFill="1" applyBorder="1" applyAlignment="1">
      <alignment horizontal="right"/>
    </xf>
    <xf numFmtId="0" fontId="10" fillId="3" borderId="3" xfId="1" applyFont="1" applyFill="1" applyBorder="1" applyAlignment="1">
      <alignment horizontal="right"/>
    </xf>
    <xf numFmtId="16" fontId="3" fillId="3" borderId="6" xfId="1" applyNumberFormat="1" applyFont="1" applyFill="1" applyBorder="1" applyAlignment="1">
      <alignment horizontal="right"/>
    </xf>
    <xf numFmtId="0" fontId="10" fillId="2" borderId="3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1" fillId="0" borderId="14" xfId="1" applyBorder="1"/>
    <xf numFmtId="0" fontId="1" fillId="0" borderId="15" xfId="1" applyBorder="1"/>
    <xf numFmtId="0" fontId="5" fillId="3" borderId="7" xfId="1" applyFont="1" applyFill="1" applyBorder="1" applyAlignment="1">
      <alignment horizontal="left" wrapText="1"/>
    </xf>
    <xf numFmtId="0" fontId="5" fillId="3" borderId="6" xfId="1" applyFont="1" applyFill="1" applyBorder="1" applyAlignment="1">
      <alignment horizontal="right"/>
    </xf>
    <xf numFmtId="0" fontId="4" fillId="2" borderId="7" xfId="1" applyFont="1" applyFill="1" applyBorder="1" applyAlignment="1">
      <alignment horizontal="left" wrapText="1"/>
    </xf>
    <xf numFmtId="0" fontId="4" fillId="2" borderId="6" xfId="1" applyFont="1" applyFill="1" applyBorder="1" applyAlignment="1">
      <alignment horizontal="right"/>
    </xf>
    <xf numFmtId="16" fontId="4" fillId="2" borderId="6" xfId="1" applyNumberFormat="1" applyFont="1" applyFill="1" applyBorder="1" applyAlignment="1">
      <alignment horizontal="right"/>
    </xf>
    <xf numFmtId="0" fontId="4" fillId="3" borderId="7" xfId="1" applyFont="1" applyFill="1" applyBorder="1" applyAlignment="1">
      <alignment horizontal="left" wrapText="1"/>
    </xf>
    <xf numFmtId="0" fontId="4" fillId="3" borderId="6" xfId="1" applyFont="1" applyFill="1" applyBorder="1" applyAlignment="1">
      <alignment horizontal="right"/>
    </xf>
    <xf numFmtId="16" fontId="4" fillId="3" borderId="6" xfId="1" applyNumberFormat="1" applyFont="1" applyFill="1" applyBorder="1" applyAlignment="1">
      <alignment horizontal="right"/>
    </xf>
    <xf numFmtId="0" fontId="11" fillId="3" borderId="3" xfId="1" applyFont="1" applyFill="1" applyBorder="1" applyAlignment="1">
      <alignment horizontal="right"/>
    </xf>
    <xf numFmtId="0" fontId="12" fillId="2" borderId="3" xfId="1" applyFont="1" applyFill="1" applyBorder="1" applyAlignment="1">
      <alignment horizontal="right"/>
    </xf>
    <xf numFmtId="0" fontId="11" fillId="2" borderId="3" xfId="1" applyFont="1" applyFill="1" applyBorder="1" applyAlignment="1">
      <alignment horizontal="right"/>
    </xf>
    <xf numFmtId="0" fontId="3" fillId="3" borderId="2" xfId="1" applyFont="1" applyFill="1" applyBorder="1" applyAlignment="1">
      <alignment horizontal="right"/>
    </xf>
    <xf numFmtId="16" fontId="3" fillId="3" borderId="2" xfId="1" applyNumberFormat="1" applyFont="1" applyFill="1" applyBorder="1" applyAlignment="1">
      <alignment horizontal="right"/>
    </xf>
    <xf numFmtId="0" fontId="11" fillId="3" borderId="3" xfId="1" applyFont="1" applyFill="1" applyBorder="1" applyAlignment="1">
      <alignment horizontal="right" wrapText="1"/>
    </xf>
    <xf numFmtId="0" fontId="12" fillId="2" borderId="3" xfId="1" applyFont="1" applyFill="1" applyBorder="1" applyAlignment="1">
      <alignment horizontal="right" wrapText="1"/>
    </xf>
    <xf numFmtId="0" fontId="11" fillId="2" borderId="3" xfId="1" applyFont="1" applyFill="1" applyBorder="1" applyAlignment="1">
      <alignment horizontal="right" wrapText="1"/>
    </xf>
    <xf numFmtId="0" fontId="12" fillId="3" borderId="3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right"/>
    </xf>
    <xf numFmtId="164" fontId="1" fillId="0" borderId="0" xfId="1" applyNumberFormat="1"/>
    <xf numFmtId="164" fontId="5" fillId="3" borderId="6" xfId="1" applyNumberFormat="1" applyFont="1" applyFill="1" applyBorder="1" applyAlignment="1">
      <alignment horizontal="right"/>
    </xf>
    <xf numFmtId="0" fontId="6" fillId="4" borderId="16" xfId="1" applyFont="1" applyFill="1" applyBorder="1" applyAlignment="1">
      <alignment vertical="center" wrapText="1"/>
    </xf>
    <xf numFmtId="0" fontId="6" fillId="4" borderId="18" xfId="1" applyFont="1" applyFill="1" applyBorder="1" applyAlignment="1">
      <alignment vertical="center" wrapText="1"/>
    </xf>
    <xf numFmtId="0" fontId="6" fillId="4" borderId="17" xfId="1" applyFont="1" applyFill="1" applyBorder="1" applyAlignment="1">
      <alignment vertical="center" wrapText="1"/>
    </xf>
    <xf numFmtId="0" fontId="6" fillId="4" borderId="19" xfId="1" applyFont="1" applyFill="1" applyBorder="1" applyAlignment="1">
      <alignment vertical="center" wrapText="1"/>
    </xf>
    <xf numFmtId="0" fontId="6" fillId="4" borderId="11" xfId="1" applyFont="1" applyFill="1" applyBorder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0" xfId="1" applyNumberFormat="1"/>
    <xf numFmtId="165" fontId="14" fillId="4" borderId="10" xfId="1" applyNumberFormat="1" applyFont="1" applyFill="1" applyBorder="1" applyAlignment="1">
      <alignment horizontal="center" vertical="center" wrapText="1"/>
    </xf>
    <xf numFmtId="165" fontId="14" fillId="4" borderId="9" xfId="1" applyNumberFormat="1" applyFont="1" applyFill="1" applyBorder="1" applyAlignment="1">
      <alignment horizontal="center" vertical="center" wrapText="1"/>
    </xf>
    <xf numFmtId="165" fontId="14" fillId="4" borderId="8" xfId="1" applyNumberFormat="1" applyFont="1" applyFill="1" applyBorder="1" applyAlignment="1">
      <alignment horizontal="center" vertical="center" wrapText="1"/>
    </xf>
    <xf numFmtId="165" fontId="14" fillId="4" borderId="6" xfId="1" applyNumberFormat="1" applyFont="1" applyFill="1" applyBorder="1" applyAlignment="1">
      <alignment horizontal="center" vertical="center" wrapText="1"/>
    </xf>
    <xf numFmtId="165" fontId="14" fillId="4" borderId="18" xfId="1" applyNumberFormat="1" applyFont="1" applyFill="1" applyBorder="1" applyAlignment="1">
      <alignment vertical="center" wrapText="1"/>
    </xf>
    <xf numFmtId="165" fontId="14" fillId="4" borderId="19" xfId="1" applyNumberFormat="1" applyFont="1" applyFill="1" applyBorder="1" applyAlignment="1">
      <alignment vertical="center" wrapText="1"/>
    </xf>
    <xf numFmtId="165" fontId="14" fillId="4" borderId="16" xfId="1" applyNumberFormat="1" applyFont="1" applyFill="1" applyBorder="1" applyAlignment="1">
      <alignment vertical="center" wrapText="1"/>
    </xf>
    <xf numFmtId="165" fontId="14" fillId="4" borderId="17" xfId="1" applyNumberFormat="1" applyFont="1" applyFill="1" applyBorder="1" applyAlignment="1">
      <alignment vertical="center" wrapText="1"/>
    </xf>
    <xf numFmtId="165" fontId="16" fillId="3" borderId="7" xfId="1" applyNumberFormat="1" applyFont="1" applyFill="1" applyBorder="1" applyAlignment="1">
      <alignment horizontal="left" wrapText="1"/>
    </xf>
    <xf numFmtId="165" fontId="17" fillId="3" borderId="3" xfId="1" applyNumberFormat="1" applyFont="1" applyFill="1" applyBorder="1" applyAlignment="1">
      <alignment horizontal="right" wrapText="1"/>
    </xf>
    <xf numFmtId="165" fontId="16" fillId="2" borderId="7" xfId="1" applyNumberFormat="1" applyFont="1" applyFill="1" applyBorder="1" applyAlignment="1">
      <alignment horizontal="left" wrapText="1"/>
    </xf>
    <xf numFmtId="165" fontId="18" fillId="2" borderId="3" xfId="1" applyNumberFormat="1" applyFont="1" applyFill="1" applyBorder="1" applyAlignment="1">
      <alignment horizontal="right" wrapText="1"/>
    </xf>
    <xf numFmtId="165" fontId="16" fillId="3" borderId="6" xfId="1" applyNumberFormat="1" applyFont="1" applyFill="1" applyBorder="1" applyAlignment="1">
      <alignment horizontal="right" wrapText="1"/>
    </xf>
    <xf numFmtId="165" fontId="16" fillId="3" borderId="5" xfId="1" applyNumberFormat="1" applyFont="1" applyFill="1" applyBorder="1" applyAlignment="1">
      <alignment horizontal="right" wrapText="1"/>
    </xf>
    <xf numFmtId="165" fontId="16" fillId="2" borderId="6" xfId="1" applyNumberFormat="1" applyFont="1" applyFill="1" applyBorder="1" applyAlignment="1">
      <alignment horizontal="right" wrapText="1"/>
    </xf>
    <xf numFmtId="165" fontId="16" fillId="2" borderId="5" xfId="1" applyNumberFormat="1" applyFont="1" applyFill="1" applyBorder="1" applyAlignment="1">
      <alignment horizontal="right" wrapText="1"/>
    </xf>
    <xf numFmtId="165" fontId="18" fillId="3" borderId="3" xfId="1" applyNumberFormat="1" applyFont="1" applyFill="1" applyBorder="1" applyAlignment="1">
      <alignment horizontal="right" wrapText="1"/>
    </xf>
    <xf numFmtId="165" fontId="16" fillId="2" borderId="4" xfId="1" applyNumberFormat="1" applyFont="1" applyFill="1" applyBorder="1" applyAlignment="1">
      <alignment horizontal="left" wrapText="1"/>
    </xf>
    <xf numFmtId="165" fontId="16" fillId="2" borderId="2" xfId="1" applyNumberFormat="1" applyFont="1" applyFill="1" applyBorder="1" applyAlignment="1">
      <alignment horizontal="right" wrapText="1"/>
    </xf>
    <xf numFmtId="165" fontId="16" fillId="2" borderId="1" xfId="1" applyNumberFormat="1" applyFont="1" applyFill="1" applyBorder="1" applyAlignment="1">
      <alignment horizontal="right" wrapText="1"/>
    </xf>
    <xf numFmtId="165" fontId="15" fillId="11" borderId="14" xfId="1" applyNumberFormat="1" applyFont="1" applyFill="1" applyBorder="1" applyAlignment="1">
      <alignment horizontal="center" vertical="center"/>
    </xf>
    <xf numFmtId="165" fontId="15" fillId="12" borderId="0" xfId="1" applyNumberFormat="1" applyFont="1" applyFill="1" applyAlignment="1">
      <alignment horizontal="center" vertical="center"/>
    </xf>
    <xf numFmtId="165" fontId="15" fillId="13" borderId="0" xfId="1" applyNumberFormat="1" applyFont="1" applyFill="1" applyAlignment="1">
      <alignment horizontal="center" vertical="center"/>
    </xf>
    <xf numFmtId="165" fontId="15" fillId="5" borderId="14" xfId="1" applyNumberFormat="1" applyFont="1" applyFill="1" applyBorder="1" applyAlignment="1">
      <alignment horizontal="center" vertical="center"/>
    </xf>
    <xf numFmtId="165" fontId="15" fillId="6" borderId="14" xfId="1" applyNumberFormat="1" applyFont="1" applyFill="1" applyBorder="1" applyAlignment="1">
      <alignment horizontal="center" vertical="center"/>
    </xf>
    <xf numFmtId="165" fontId="15" fillId="7" borderId="20" xfId="1" applyNumberFormat="1" applyFont="1" applyFill="1" applyBorder="1" applyAlignment="1">
      <alignment horizontal="center" vertical="center"/>
    </xf>
    <xf numFmtId="165" fontId="15" fillId="8" borderId="20" xfId="1" applyNumberFormat="1" applyFont="1" applyFill="1" applyBorder="1" applyAlignment="1">
      <alignment horizontal="center" vertical="center"/>
    </xf>
    <xf numFmtId="165" fontId="15" fillId="9" borderId="14" xfId="1" applyNumberFormat="1" applyFont="1" applyFill="1" applyBorder="1" applyAlignment="1">
      <alignment horizontal="center" vertical="center"/>
    </xf>
    <xf numFmtId="165" fontId="15" fillId="10" borderId="14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right"/>
    </xf>
    <xf numFmtId="3" fontId="1" fillId="0" borderId="0" xfId="1" applyNumberFormat="1"/>
    <xf numFmtId="3" fontId="3" fillId="2" borderId="6" xfId="1" applyNumberFormat="1" applyFont="1" applyFill="1" applyBorder="1" applyAlignment="1">
      <alignment horizontal="right"/>
    </xf>
    <xf numFmtId="3" fontId="3" fillId="2" borderId="2" xfId="1" applyNumberFormat="1" applyFont="1" applyFill="1" applyBorder="1" applyAlignment="1">
      <alignment horizontal="right"/>
    </xf>
  </cellXfs>
  <cellStyles count="3">
    <cellStyle name="Köprü 2" xfId="2" xr:uid="{68CF2082-3017-46A9-B9F0-9738713C6DF8}"/>
    <cellStyle name="Normal" xfId="0" builtinId="0"/>
    <cellStyle name="Normal 2" xfId="1" xr:uid="{442923F8-6F60-486D-BECF-33AAC4CB18F5}"/>
  </cellStyles>
  <dxfs count="0"/>
  <tableStyles count="0" defaultTableStyle="TableStyleMedium2" defaultPivotStyle="PivotStyleLight16"/>
  <colors>
    <mruColors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563B-C87E-447B-B243-BAFAC8EC9B93}">
  <dimension ref="A1:CC176"/>
  <sheetViews>
    <sheetView tabSelected="1" workbookViewId="0">
      <pane xSplit="1" topLeftCell="U1" activePane="topRight" state="frozen"/>
      <selection activeCell="A167" sqref="A167"/>
      <selection pane="topRight" activeCell="B1" sqref="B1:AC1"/>
    </sheetView>
  </sheetViews>
  <sheetFormatPr defaultRowHeight="14.4" x14ac:dyDescent="0.3"/>
  <cols>
    <col min="1" max="1" width="39.6640625" style="60" customWidth="1"/>
    <col min="2" max="6" width="13.33203125" style="60" bestFit="1" customWidth="1"/>
    <col min="7" max="14" width="10.21875" style="60" customWidth="1"/>
    <col min="15" max="15" width="10.5546875" style="60" bestFit="1" customWidth="1"/>
    <col min="16" max="20" width="10.21875" style="60" customWidth="1"/>
    <col min="21" max="21" width="13.6640625" style="60" bestFit="1" customWidth="1"/>
    <col min="22" max="22" width="16.21875" style="60" bestFit="1" customWidth="1"/>
    <col min="23" max="23" width="13.6640625" style="60" bestFit="1" customWidth="1"/>
    <col min="24" max="24" width="12.6640625" style="60" bestFit="1" customWidth="1"/>
    <col min="25" max="25" width="14.77734375" style="60" bestFit="1" customWidth="1"/>
    <col min="26" max="26" width="18.77734375" style="60" bestFit="1" customWidth="1"/>
    <col min="27" max="27" width="21" style="60" bestFit="1" customWidth="1"/>
    <col min="28" max="28" width="15.5546875" style="60" bestFit="1" customWidth="1"/>
    <col min="29" max="29" width="12.44140625" style="60" bestFit="1" customWidth="1"/>
    <col min="30" max="30" width="10.77734375" style="60" bestFit="1" customWidth="1"/>
    <col min="31" max="34" width="10.21875" style="60" customWidth="1"/>
    <col min="35" max="35" width="13.44140625" style="60" bestFit="1" customWidth="1"/>
    <col min="36" max="36" width="13.5546875" style="60" bestFit="1" customWidth="1"/>
    <col min="37" max="37" width="13.44140625" style="60" bestFit="1" customWidth="1"/>
    <col min="38" max="38" width="10.21875" style="60" customWidth="1"/>
    <col min="39" max="39" width="13.33203125" style="60" bestFit="1" customWidth="1"/>
    <col min="40" max="40" width="10.21875" style="60" customWidth="1"/>
    <col min="41" max="41" width="13.109375" style="60" bestFit="1" customWidth="1"/>
    <col min="42" max="46" width="13" style="60" bestFit="1" customWidth="1"/>
    <col min="47" max="61" width="10.21875" style="60" customWidth="1"/>
    <col min="62" max="66" width="12.33203125" style="60" bestFit="1" customWidth="1"/>
    <col min="67" max="67" width="12.5546875" style="60" bestFit="1" customWidth="1"/>
    <col min="68" max="78" width="10.21875" style="60" customWidth="1"/>
    <col min="79" max="79" width="12.5546875" style="60" bestFit="1" customWidth="1"/>
    <col min="80" max="81" width="10.21875" style="60" customWidth="1"/>
    <col min="82" max="16384" width="8.88671875" style="60"/>
  </cols>
  <sheetData>
    <row r="1" spans="1:81" ht="86.4" x14ac:dyDescent="0.3">
      <c r="A1" s="59" t="s">
        <v>340</v>
      </c>
      <c r="B1" s="84" t="s">
        <v>330</v>
      </c>
      <c r="C1" s="84"/>
      <c r="D1" s="84"/>
      <c r="E1" s="84"/>
      <c r="F1" s="84"/>
      <c r="G1" s="84"/>
      <c r="H1" s="84"/>
      <c r="I1" s="85" t="s">
        <v>331</v>
      </c>
      <c r="J1" s="85"/>
      <c r="K1" s="85"/>
      <c r="L1" s="85"/>
      <c r="M1" s="85"/>
      <c r="N1" s="85"/>
      <c r="O1" s="86" t="s">
        <v>332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 t="s">
        <v>333</v>
      </c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8" t="s">
        <v>334</v>
      </c>
      <c r="AQ1" s="88"/>
      <c r="AR1" s="88"/>
      <c r="AS1" s="88"/>
      <c r="AT1" s="88"/>
      <c r="AU1" s="88"/>
      <c r="AV1" s="88"/>
      <c r="AW1" s="89" t="s">
        <v>336</v>
      </c>
      <c r="AX1" s="89"/>
      <c r="AY1" s="89"/>
      <c r="AZ1" s="89"/>
      <c r="BA1" s="89"/>
      <c r="BB1" s="89"/>
      <c r="BC1" s="89"/>
      <c r="BD1" s="81" t="s">
        <v>337</v>
      </c>
      <c r="BE1" s="81"/>
      <c r="BF1" s="81"/>
      <c r="BG1" s="81"/>
      <c r="BH1" s="81"/>
      <c r="BI1" s="81"/>
      <c r="BJ1" s="82" t="s">
        <v>338</v>
      </c>
      <c r="BK1" s="82"/>
      <c r="BL1" s="82"/>
      <c r="BM1" s="82"/>
      <c r="BN1" s="82"/>
      <c r="BO1" s="82"/>
      <c r="BP1" s="82"/>
      <c r="BQ1" s="83" t="s">
        <v>339</v>
      </c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1" ht="66" customHeight="1" x14ac:dyDescent="0.3">
      <c r="A2" s="61" t="s">
        <v>179</v>
      </c>
      <c r="B2" s="62" t="s">
        <v>178</v>
      </c>
      <c r="C2" s="62" t="s">
        <v>177</v>
      </c>
      <c r="D2" s="62" t="s">
        <v>176</v>
      </c>
      <c r="E2" s="62" t="s">
        <v>175</v>
      </c>
      <c r="F2" s="63" t="s">
        <v>174</v>
      </c>
      <c r="G2" s="62" t="s">
        <v>311</v>
      </c>
      <c r="H2" s="63" t="s">
        <v>329</v>
      </c>
      <c r="I2" s="62" t="s">
        <v>182</v>
      </c>
      <c r="J2" s="62" t="s">
        <v>183</v>
      </c>
      <c r="K2" s="62" t="s">
        <v>184</v>
      </c>
      <c r="L2" s="62" t="s">
        <v>185</v>
      </c>
      <c r="M2" s="63" t="s">
        <v>186</v>
      </c>
      <c r="N2" s="63" t="s">
        <v>310</v>
      </c>
      <c r="O2" s="64" t="s">
        <v>187</v>
      </c>
      <c r="P2" s="64" t="s">
        <v>188</v>
      </c>
      <c r="Q2" s="64" t="s">
        <v>189</v>
      </c>
      <c r="R2" s="64" t="s">
        <v>190</v>
      </c>
      <c r="S2" s="64" t="s">
        <v>191</v>
      </c>
      <c r="T2" s="64" t="s">
        <v>192</v>
      </c>
      <c r="U2" s="64" t="s">
        <v>193</v>
      </c>
      <c r="V2" s="64" t="s">
        <v>194</v>
      </c>
      <c r="W2" s="64" t="s">
        <v>195</v>
      </c>
      <c r="X2" s="64" t="s">
        <v>196</v>
      </c>
      <c r="Y2" s="64" t="s">
        <v>197</v>
      </c>
      <c r="Z2" s="64" t="s">
        <v>198</v>
      </c>
      <c r="AA2" s="64" t="s">
        <v>199</v>
      </c>
      <c r="AB2" s="64" t="s">
        <v>200</v>
      </c>
      <c r="AC2" s="64" t="s">
        <v>201</v>
      </c>
      <c r="AD2" s="64" t="s">
        <v>266</v>
      </c>
      <c r="AE2" s="64" t="s">
        <v>267</v>
      </c>
      <c r="AF2" s="64" t="s">
        <v>268</v>
      </c>
      <c r="AG2" s="64" t="s">
        <v>269</v>
      </c>
      <c r="AH2" s="64" t="s">
        <v>192</v>
      </c>
      <c r="AI2" s="64" t="s">
        <v>270</v>
      </c>
      <c r="AJ2" s="64" t="s">
        <v>271</v>
      </c>
      <c r="AK2" s="64" t="s">
        <v>272</v>
      </c>
      <c r="AL2" s="64" t="s">
        <v>273</v>
      </c>
      <c r="AM2" s="64" t="s">
        <v>274</v>
      </c>
      <c r="AN2" s="64" t="s">
        <v>275</v>
      </c>
      <c r="AO2" s="64" t="s">
        <v>276</v>
      </c>
      <c r="AP2" s="62" t="s">
        <v>283</v>
      </c>
      <c r="AQ2" s="62" t="s">
        <v>284</v>
      </c>
      <c r="AR2" s="62" t="s">
        <v>285</v>
      </c>
      <c r="AS2" s="62" t="s">
        <v>286</v>
      </c>
      <c r="AT2" s="63" t="s">
        <v>287</v>
      </c>
      <c r="AU2" s="63" t="s">
        <v>311</v>
      </c>
      <c r="AV2" s="63" t="s">
        <v>329</v>
      </c>
      <c r="AW2" s="62" t="s">
        <v>283</v>
      </c>
      <c r="AX2" s="62" t="s">
        <v>284</v>
      </c>
      <c r="AY2" s="62" t="s">
        <v>285</v>
      </c>
      <c r="AZ2" s="62" t="s">
        <v>286</v>
      </c>
      <c r="BA2" s="63" t="s">
        <v>287</v>
      </c>
      <c r="BB2" s="63" t="s">
        <v>311</v>
      </c>
      <c r="BC2" s="63" t="s">
        <v>335</v>
      </c>
      <c r="BD2" s="62" t="s">
        <v>296</v>
      </c>
      <c r="BE2" s="62" t="s">
        <v>297</v>
      </c>
      <c r="BF2" s="62" t="s">
        <v>298</v>
      </c>
      <c r="BG2" s="62" t="s">
        <v>299</v>
      </c>
      <c r="BH2" s="63" t="s">
        <v>300</v>
      </c>
      <c r="BI2" s="63" t="s">
        <v>313</v>
      </c>
      <c r="BJ2" s="64" t="s">
        <v>314</v>
      </c>
      <c r="BK2" s="64" t="s">
        <v>315</v>
      </c>
      <c r="BL2" s="64" t="s">
        <v>316</v>
      </c>
      <c r="BM2" s="64" t="s">
        <v>317</v>
      </c>
      <c r="BN2" s="64" t="s">
        <v>318</v>
      </c>
      <c r="BO2" s="65" t="s">
        <v>301</v>
      </c>
      <c r="BP2" s="66" t="s">
        <v>302</v>
      </c>
      <c r="BQ2" s="64" t="s">
        <v>319</v>
      </c>
      <c r="BR2" s="64" t="s">
        <v>320</v>
      </c>
      <c r="BS2" s="64" t="s">
        <v>321</v>
      </c>
      <c r="BT2" s="64" t="s">
        <v>322</v>
      </c>
      <c r="BU2" s="64" t="s">
        <v>323</v>
      </c>
      <c r="BV2" s="64" t="s">
        <v>324</v>
      </c>
      <c r="BW2" s="64" t="s">
        <v>325</v>
      </c>
      <c r="BX2" s="64" t="s">
        <v>326</v>
      </c>
      <c r="BY2" s="64" t="s">
        <v>327</v>
      </c>
      <c r="BZ2" s="64" t="s">
        <v>328</v>
      </c>
      <c r="CA2" s="67" t="s">
        <v>303</v>
      </c>
      <c r="CB2" s="67" t="s">
        <v>304</v>
      </c>
      <c r="CC2" s="68" t="s">
        <v>305</v>
      </c>
    </row>
    <row r="3" spans="1:81" x14ac:dyDescent="0.3">
      <c r="A3" s="69" t="s">
        <v>173</v>
      </c>
      <c r="B3" s="70">
        <v>2585690</v>
      </c>
      <c r="C3" s="70">
        <v>1901009</v>
      </c>
      <c r="D3" s="70">
        <v>2627495</v>
      </c>
      <c r="E3" s="70">
        <v>2643029</v>
      </c>
      <c r="F3" s="70">
        <v>1937132</v>
      </c>
      <c r="G3" s="70">
        <f>(F3-E3)/E3*100</f>
        <v>-26.70787948221529</v>
      </c>
      <c r="H3" s="70">
        <f>(F3/$F$3)*100</f>
        <v>100</v>
      </c>
      <c r="I3" s="69" t="e">
        <f>VLOOKUP($A:$A,'2- Dünya Çeyrek Yıllar İthalatı'!$A:$F,2,0)</f>
        <v>#N/A</v>
      </c>
      <c r="J3" s="69" t="e">
        <f>VLOOKUP($A:$A,'2- Dünya Çeyrek Yıllar İthalatı'!$A:$F,3,0)</f>
        <v>#N/A</v>
      </c>
      <c r="K3" s="69" t="e">
        <f>VLOOKUP($A:$A,'2- Dünya Çeyrek Yıllar İthalatı'!$A:$F,4,0)</f>
        <v>#N/A</v>
      </c>
      <c r="L3" s="69" t="e">
        <f>VLOOKUP($A:$A,'2- Dünya Çeyrek Yıllar İthalatı'!$A:$F,5,0)</f>
        <v>#N/A</v>
      </c>
      <c r="M3" s="69" t="e">
        <f>VLOOKUP($A:$A,'2- Dünya Çeyrek Yıllar İthalatı'!$A:$F,6,0)</f>
        <v>#N/A</v>
      </c>
      <c r="N3" s="69" t="e">
        <f>(M3-I3)/I3*100</f>
        <v>#N/A</v>
      </c>
      <c r="O3" s="69">
        <f>VLOOKUP($A:$A,'3-TR İhracat Göstergeleri'!$A:$P,2,0)</f>
        <v>213085</v>
      </c>
      <c r="P3" s="70">
        <f>VLOOKUP($A:$A,'3-TR İhracat Göstergeleri'!$A:$P,3,0)</f>
        <v>67735</v>
      </c>
      <c r="Q3" s="69">
        <f>VLOOKUP($A:$A,'3-TR İhracat Göstergeleri'!$A:$P,4,0)</f>
        <v>100</v>
      </c>
      <c r="R3" s="70">
        <f>VLOOKUP($A:$A,'3-TR İhracat Göstergeleri'!$A:$P,5,0)</f>
        <v>28499</v>
      </c>
      <c r="S3" s="69" t="str">
        <f>VLOOKUP($A:$A,'3-TR İhracat Göstergeleri'!$A:$P,6,0)</f>
        <v>Tons</v>
      </c>
      <c r="T3" s="70">
        <f>VLOOKUP($A:$A,'3-TR İhracat Göstergeleri'!$A:$P,7,0)</f>
        <v>7477</v>
      </c>
      <c r="U3" s="69">
        <f>VLOOKUP($A:$A,'3-TR İhracat Göstergeleri'!$A:$P,8,0)</f>
        <v>0</v>
      </c>
      <c r="V3" s="70">
        <f>VLOOKUP($A:$A,'3-TR İhracat Göstergeleri'!$A:$P,9,0)</f>
        <v>1</v>
      </c>
      <c r="W3" s="69">
        <f>VLOOKUP($A:$A,'3-TR İhracat Göstergeleri'!$A:$P,10,0)</f>
        <v>-16</v>
      </c>
      <c r="X3" s="70">
        <f>VLOOKUP($A:$A,'3-TR İhracat Göstergeleri'!$A:$P,11,0)</f>
        <v>0</v>
      </c>
      <c r="Y3" s="69">
        <f>VLOOKUP($A:$A,'3-TR İhracat Göstergeleri'!$A:$P,12,0)</f>
        <v>100</v>
      </c>
      <c r="Z3" s="70">
        <f>VLOOKUP($A:$A,'3-TR İhracat Göstergeleri'!$A:$P,13,0)</f>
        <v>-3</v>
      </c>
      <c r="AA3" s="69">
        <f>VLOOKUP($A:$A,'3-TR İhracat Göstergeleri'!$A:$P,14,0)</f>
        <v>0</v>
      </c>
      <c r="AB3" s="70">
        <f>VLOOKUP($A:$A,'3-TR İhracat Göstergeleri'!$A:$P,15,0)</f>
        <v>0</v>
      </c>
      <c r="AC3" s="69">
        <f>VLOOKUP($A:$A,'3-TR İhracat Göstergeleri'!$A:$P,16,0)</f>
        <v>0</v>
      </c>
      <c r="AD3" s="70">
        <f>VLOOKUP($A:$A,'4-Dünya İthahalat Göstergeleri'!$A:$M,2,0)</f>
        <v>1937136</v>
      </c>
      <c r="AE3" s="69">
        <f>VLOOKUP($A:$A,'4-Dünya İthahalat Göstergeleri'!$A:$M,3,0)</f>
        <v>105722</v>
      </c>
      <c r="AF3" s="70">
        <f>VLOOKUP($A:$A,'4-Dünya İthahalat Göstergeleri'!$A:$M,4,0)</f>
        <v>0</v>
      </c>
      <c r="AG3" s="69" t="str">
        <f>VLOOKUP($A:$A,'4-Dünya İthahalat Göstergeleri'!$A:$M,5,0)</f>
        <v>No quantity</v>
      </c>
      <c r="AH3" s="70">
        <f>VLOOKUP($A:$A,'4-Dünya İthahalat Göstergeleri'!$A:$M,6,0)</f>
        <v>0</v>
      </c>
      <c r="AI3" s="69">
        <f>VLOOKUP($A:$A,'4-Dünya İthahalat Göstergeleri'!$A:$M,7,0)</f>
        <v>-3</v>
      </c>
      <c r="AJ3" s="70">
        <f>VLOOKUP($A:$A,'4-Dünya İthahalat Göstergeleri'!$A:$M,8,0)</f>
        <v>0</v>
      </c>
      <c r="AK3" s="69">
        <f>VLOOKUP($A:$A,'4-Dünya İthahalat Göstergeleri'!$A:$M,9,0)</f>
        <v>-26</v>
      </c>
      <c r="AL3" s="70">
        <f>VLOOKUP($A:$A,'4-Dünya İthahalat Göstergeleri'!$A:$M,10,0)</f>
        <v>100</v>
      </c>
      <c r="AM3" s="69">
        <f>VLOOKUP($A:$A,'4-Dünya İthahalat Göstergeleri'!$A:$M,11,0)</f>
        <v>3564</v>
      </c>
      <c r="AN3" s="70" t="str">
        <f>VLOOKUP($A:$A,'4-Dünya İthahalat Göstergeleri'!$A:$M,12,0)</f>
        <v>0.13</v>
      </c>
      <c r="AO3" s="69">
        <f>VLOOKUP($A:$A,'4-Dünya İthahalat Göstergeleri'!$A:$M,13,0)</f>
        <v>0</v>
      </c>
      <c r="AP3" s="70">
        <f>VLOOKUP($A:$A,'5-Dünya Yıllar İhracatı'!$A:$F,2,0)</f>
        <v>2604819</v>
      </c>
      <c r="AQ3" s="69">
        <f>VLOOKUP($A:$A,'5-Dünya Yıllar İhracatı'!$A:$F,3,0)</f>
        <v>1925198</v>
      </c>
      <c r="AR3" s="70">
        <f>VLOOKUP($A:$A,'5-Dünya Yıllar İhracatı'!$A:$F,4,0)</f>
        <v>2767787</v>
      </c>
      <c r="AS3" s="69">
        <f>VLOOKUP($A:$A,'5-Dünya Yıllar İhracatı'!$A:$F,5,0)</f>
        <v>2701839</v>
      </c>
      <c r="AT3" s="70">
        <f>VLOOKUP($A:$A,'5-Dünya Yıllar İhracatı'!$A:$F,6,0)</f>
        <v>2042856</v>
      </c>
      <c r="AU3" s="69">
        <f>(AT3-AS3)/AS3*100</f>
        <v>-24.390165365145737</v>
      </c>
      <c r="AV3" s="70">
        <f>(AU3/$AU$3)*100</f>
        <v>100</v>
      </c>
      <c r="AW3" s="69">
        <f>VLOOKUP($A:$A,'6-TR Yıllar İhracatı'!$A:$H,2,0)</f>
        <v>243964</v>
      </c>
      <c r="AX3" s="70">
        <f>VLOOKUP($A:$A,'6-TR Yıllar İhracatı'!$A:$H,3,0)</f>
        <v>194100</v>
      </c>
      <c r="AY3" s="69">
        <f>VLOOKUP($A:$A,'6-TR Yıllar İhracatı'!$A:$H,4,0)</f>
        <v>274583</v>
      </c>
      <c r="AZ3" s="70">
        <f>VLOOKUP($A:$A,'6-TR Yıllar İhracatı'!$A:$H,5,0)</f>
        <v>254704</v>
      </c>
      <c r="BA3" s="69">
        <f>VLOOKUP($A:$A,'6-TR Yıllar İhracatı'!$A:$H,6,0)</f>
        <v>213085</v>
      </c>
      <c r="BB3" s="70">
        <f>VLOOKUP($A:$A,'6-TR Yıllar İhracatı'!$A:$H,7,0)</f>
        <v>-163.40143853257115</v>
      </c>
      <c r="BC3" s="69">
        <f>VLOOKUP($A:$A,'6-TR Yıllar İhracatı'!$A:$H,8,0)</f>
        <v>100</v>
      </c>
      <c r="BD3" s="70">
        <f>VLOOKUP($A:$A,'7-TR Çeyrek Yıllar İhracatı'!$A:$H,2,0)</f>
        <v>60499</v>
      </c>
      <c r="BE3" s="69">
        <f>VLOOKUP($A:$A,'7-TR Çeyrek Yıllar İhracatı'!$A:$H,3,0)</f>
        <v>54753</v>
      </c>
      <c r="BF3" s="70">
        <f>VLOOKUP($A:$A,'7-TR Çeyrek Yıllar İhracatı'!$A:$H,4,0)</f>
        <v>50193</v>
      </c>
      <c r="BG3" s="69">
        <f>VLOOKUP($A:$A,'7-TR Çeyrek Yıllar İhracatı'!$A:$H,5,0)</f>
        <v>52090</v>
      </c>
      <c r="BH3" s="70">
        <f>VLOOKUP($A:$A,'7-TR Çeyrek Yıllar İhracatı'!$A:$H,6,0)</f>
        <v>54421</v>
      </c>
      <c r="BI3" s="69">
        <f>VLOOKUP($A:$A,'7-TR Çeyrek Yıllar İhracatı'!$A:$H,7,0)</f>
        <v>-10.046447048711549</v>
      </c>
      <c r="BJ3" s="70">
        <f>VLOOKUP($A:$A,'8- TR Yıllar Birim İhracatı'!$A:$H,2,0)</f>
        <v>7841</v>
      </c>
      <c r="BK3" s="69">
        <f>VLOOKUP($A:$A,'8- TR Yıllar Birim İhracatı'!$A:$H,3,0)</f>
        <v>7448</v>
      </c>
      <c r="BL3" s="70">
        <f>VLOOKUP($A:$A,'8- TR Yıllar Birim İhracatı'!$A:$H,4,0)</f>
        <v>6860</v>
      </c>
      <c r="BM3" s="69">
        <f>VLOOKUP($A:$A,'8- TR Yıllar Birim İhracatı'!$A:$H,5,0)</f>
        <v>7339</v>
      </c>
      <c r="BN3" s="70">
        <f>VLOOKUP($A:$A,'8- TR Yıllar Birim İhracatı'!$A:$H,6,0)</f>
        <v>7477</v>
      </c>
      <c r="BO3" s="69">
        <f>VLOOKUP($A:$A,'8- TR Yıllar Birim İhracatı'!$A:$H,7,0)</f>
        <v>213085</v>
      </c>
      <c r="BP3" s="70">
        <f>VLOOKUP($A:$A,'8- TR Yıllar Birim İhracatı'!$A:$H,8,0)</f>
        <v>28499</v>
      </c>
      <c r="BQ3" s="69">
        <f>VLOOKUP($A:$A,'9-Dünya Yıllar Birim İthalatı'!$A:$N,2,0)</f>
        <v>0</v>
      </c>
      <c r="BR3" s="70">
        <f>VLOOKUP($A:$A,'9-Dünya Yıllar Birim İthalatı'!$A:$N,3,0)</f>
        <v>0</v>
      </c>
      <c r="BS3" s="69">
        <f>VLOOKUP($A:$A,'9-Dünya Yıllar Birim İthalatı'!$A:$N,4,0)</f>
        <v>0</v>
      </c>
      <c r="BT3" s="70">
        <f>VLOOKUP($A:$A,'9-Dünya Yıllar Birim İthalatı'!$A:$N,5,0)</f>
        <v>0</v>
      </c>
      <c r="BU3" s="69">
        <f>VLOOKUP($A:$A,'9-Dünya Yıllar Birim İthalatı'!$A:$N,6,0)</f>
        <v>0</v>
      </c>
      <c r="BV3" s="70">
        <f>VLOOKUP($A:$A,'9-Dünya Yıllar Birim İthalatı'!$A:$N,7,0)</f>
        <v>0</v>
      </c>
      <c r="BW3" s="69">
        <f>VLOOKUP($A:$A,'9-Dünya Yıllar Birim İthalatı'!$A:$N,8,0)</f>
        <v>0</v>
      </c>
      <c r="BX3" s="70">
        <f>VLOOKUP($A:$A,'9-Dünya Yıllar Birim İthalatı'!$A:$N,9,0)</f>
        <v>0</v>
      </c>
      <c r="BY3" s="69">
        <f>VLOOKUP($A:$A,'9-Dünya Yıllar Birim İthalatı'!$A:$N,10,0)</f>
        <v>0</v>
      </c>
      <c r="BZ3" s="70">
        <f>VLOOKUP($A:$A,'9-Dünya Yıllar Birim İthalatı'!$A:$N,11,0)</f>
        <v>0</v>
      </c>
      <c r="CA3" s="69">
        <f>VLOOKUP($A:$A,'9-Dünya Yıllar Birim İthalatı'!$A:$N,12,0)</f>
        <v>1937132</v>
      </c>
      <c r="CB3" s="70">
        <f>VLOOKUP($A:$A,'9-Dünya Yıllar Birim İthalatı'!$A:$N,13,0)</f>
        <v>0</v>
      </c>
      <c r="CC3" s="69" t="str">
        <f>VLOOKUP($A:$A,'9-Dünya Yıllar Birim İthalatı'!$A:$N,14,0)</f>
        <v>No quantity</v>
      </c>
    </row>
    <row r="4" spans="1:81" ht="27.6" x14ac:dyDescent="0.3">
      <c r="A4" s="71" t="s">
        <v>172</v>
      </c>
      <c r="B4" s="72">
        <v>594727</v>
      </c>
      <c r="C4" s="72">
        <v>480768</v>
      </c>
      <c r="D4" s="72">
        <v>690187</v>
      </c>
      <c r="E4" s="72">
        <v>628863</v>
      </c>
      <c r="F4" s="72">
        <v>422271</v>
      </c>
      <c r="G4" s="72">
        <f t="shared" ref="G4:G67" si="0">(F4-E4)/E4*100</f>
        <v>-32.851670395618761</v>
      </c>
      <c r="H4" s="72">
        <f t="shared" ref="H4:H67" si="1">(F4/$F$3)*100</f>
        <v>21.7987726184896</v>
      </c>
      <c r="I4" s="71" t="e">
        <f>VLOOKUP($A:$A,'2- Dünya Çeyrek Yıllar İthalatı'!$A:$F,2,0)</f>
        <v>#N/A</v>
      </c>
      <c r="J4" s="71" t="e">
        <f>VLOOKUP($A:$A,'2- Dünya Çeyrek Yıllar İthalatı'!$A:$F,3,0)</f>
        <v>#N/A</v>
      </c>
      <c r="K4" s="71" t="e">
        <f>VLOOKUP($A:$A,'2- Dünya Çeyrek Yıllar İthalatı'!$A:$F,4,0)</f>
        <v>#N/A</v>
      </c>
      <c r="L4" s="71" t="e">
        <f>VLOOKUP($A:$A,'2- Dünya Çeyrek Yıllar İthalatı'!$A:$F,5,0)</f>
        <v>#N/A</v>
      </c>
      <c r="M4" s="71" t="e">
        <f>VLOOKUP($A:$A,'2- Dünya Çeyrek Yıllar İthalatı'!$A:$F,6,0)</f>
        <v>#N/A</v>
      </c>
      <c r="N4" s="71" t="e">
        <f t="shared" ref="N4:N67" si="2">(M4-I4)/I4*100</f>
        <v>#N/A</v>
      </c>
      <c r="O4" s="71">
        <f>VLOOKUP($A:$A,'3-TR İhracat Göstergeleri'!$A:$P,2,0)</f>
        <v>7440</v>
      </c>
      <c r="P4" s="72">
        <f>VLOOKUP($A:$A,'3-TR İhracat Göstergeleri'!$A:$P,3,0)</f>
        <v>7439</v>
      </c>
      <c r="Q4" s="71">
        <f>VLOOKUP($A:$A,'3-TR İhracat Göstergeleri'!$A:$P,4,0)</f>
        <v>3.4915643991834244</v>
      </c>
      <c r="R4" s="72">
        <f>VLOOKUP($A:$A,'3-TR İhracat Göstergeleri'!$A:$P,5,0)</f>
        <v>934</v>
      </c>
      <c r="S4" s="71" t="str">
        <f>VLOOKUP($A:$A,'3-TR İhracat Göstergeleri'!$A:$P,6,0)</f>
        <v>Tons</v>
      </c>
      <c r="T4" s="72">
        <f>VLOOKUP($A:$A,'3-TR İhracat Göstergeleri'!$A:$P,7,0)</f>
        <v>7966</v>
      </c>
      <c r="U4" s="71">
        <f>VLOOKUP($A:$A,'3-TR İhracat Göstergeleri'!$A:$P,8,0)</f>
        <v>-26</v>
      </c>
      <c r="V4" s="72">
        <f>VLOOKUP($A:$A,'3-TR İhracat Göstergeleri'!$A:$P,9,0)</f>
        <v>-20</v>
      </c>
      <c r="W4" s="71">
        <f>VLOOKUP($A:$A,'3-TR İhracat Göstergeleri'!$A:$P,10,0)</f>
        <v>21</v>
      </c>
      <c r="X4" s="72">
        <f>VLOOKUP($A:$A,'3-TR İhracat Göstergeleri'!$A:$P,11,0)</f>
        <v>1</v>
      </c>
      <c r="Y4" s="71">
        <f>VLOOKUP($A:$A,'3-TR İhracat Göstergeleri'!$A:$P,12,0)</f>
        <v>21.798675983513807</v>
      </c>
      <c r="Z4" s="72">
        <f>VLOOKUP($A:$A,'3-TR İhracat Göstergeleri'!$A:$P,13,0)</f>
        <v>-4</v>
      </c>
      <c r="AA4" s="71">
        <f>VLOOKUP($A:$A,'3-TR İhracat Göstergeleri'!$A:$P,14,0)</f>
        <v>2235</v>
      </c>
      <c r="AB4" s="72" t="str">
        <f>VLOOKUP($A:$A,'3-TR İhracat Göstergeleri'!$A:$P,15,0)</f>
        <v>0.33</v>
      </c>
      <c r="AC4" s="71">
        <f>VLOOKUP($A:$A,'3-TR İhracat Göstergeleri'!$A:$P,16,0)</f>
        <v>25</v>
      </c>
      <c r="AD4" s="72">
        <f>VLOOKUP($A:$A,'4-Dünya İthahalat Göstergeleri'!$A:$M,2,0)</f>
        <v>422270</v>
      </c>
      <c r="AE4" s="71">
        <f>VLOOKUP($A:$A,'4-Dünya İthahalat Göstergeleri'!$A:$M,3,0)</f>
        <v>-413737</v>
      </c>
      <c r="AF4" s="72">
        <f>VLOOKUP($A:$A,'4-Dünya İthahalat Göstergeleri'!$A:$M,4,0)</f>
        <v>0</v>
      </c>
      <c r="AG4" s="71" t="str">
        <f>VLOOKUP($A:$A,'4-Dünya İthahalat Göstergeleri'!$A:$M,5,0)</f>
        <v>No quantity</v>
      </c>
      <c r="AH4" s="72">
        <f>VLOOKUP($A:$A,'4-Dünya İthahalat Göstergeleri'!$A:$M,6,0)</f>
        <v>0</v>
      </c>
      <c r="AI4" s="71">
        <f>VLOOKUP($A:$A,'4-Dünya İthahalat Göstergeleri'!$A:$M,7,0)</f>
        <v>-4</v>
      </c>
      <c r="AJ4" s="72">
        <f>VLOOKUP($A:$A,'4-Dünya İthahalat Göstergeleri'!$A:$M,8,0)</f>
        <v>0</v>
      </c>
      <c r="AK4" s="71">
        <f>VLOOKUP($A:$A,'4-Dünya İthahalat Göstergeleri'!$A:$M,9,0)</f>
        <v>-31</v>
      </c>
      <c r="AL4" s="72">
        <f>VLOOKUP($A:$A,'4-Dünya İthahalat Göstergeleri'!$A:$M,10,0)</f>
        <v>21.798675983513807</v>
      </c>
      <c r="AM4" s="71">
        <f>VLOOKUP($A:$A,'4-Dünya İthahalat Göstergeleri'!$A:$M,11,0)</f>
        <v>2235</v>
      </c>
      <c r="AN4" s="72" t="str">
        <f>VLOOKUP($A:$A,'4-Dünya İthahalat Göstergeleri'!$A:$M,12,0)</f>
        <v>0.33</v>
      </c>
      <c r="AO4" s="71">
        <f>VLOOKUP($A:$A,'4-Dünya İthahalat Göstergeleri'!$A:$M,13,0)</f>
        <v>25</v>
      </c>
      <c r="AP4" s="72">
        <f>VLOOKUP($A:$A,'5-Dünya Yıllar İhracatı'!$A:$F,2,0)</f>
        <v>15861</v>
      </c>
      <c r="AQ4" s="71">
        <f>VLOOKUP($A:$A,'5-Dünya Yıllar İhracatı'!$A:$F,3,0)</f>
        <v>10643</v>
      </c>
      <c r="AR4" s="72">
        <f>VLOOKUP($A:$A,'5-Dünya Yıllar İhracatı'!$A:$F,4,0)</f>
        <v>12416</v>
      </c>
      <c r="AS4" s="71">
        <f>VLOOKUP($A:$A,'5-Dünya Yıllar İhracatı'!$A:$F,5,0)</f>
        <v>14167</v>
      </c>
      <c r="AT4" s="72">
        <f>VLOOKUP($A:$A,'5-Dünya Yıllar İhracatı'!$A:$F,6,0)</f>
        <v>8533</v>
      </c>
      <c r="AU4" s="71">
        <f t="shared" ref="AU4:AU67" si="3">(AT4-AS4)/AS4*100</f>
        <v>-39.768476035857979</v>
      </c>
      <c r="AV4" s="72">
        <f t="shared" ref="AV4:AV67" si="4">(AU4/$AU$3)*100</f>
        <v>163.05127677686147</v>
      </c>
      <c r="AW4" s="71">
        <f>VLOOKUP($A:$A,'6-TR Yıllar İhracatı'!$A:$H,2,0)</f>
        <v>20780</v>
      </c>
      <c r="AX4" s="72">
        <f>VLOOKUP($A:$A,'6-TR Yıllar İhracatı'!$A:$H,3,0)</f>
        <v>16470</v>
      </c>
      <c r="AY4" s="71">
        <f>VLOOKUP($A:$A,'6-TR Yıllar İhracatı'!$A:$H,4,0)</f>
        <v>9176</v>
      </c>
      <c r="AZ4" s="72">
        <f>VLOOKUP($A:$A,'6-TR Yıllar İhracatı'!$A:$H,5,0)</f>
        <v>6152</v>
      </c>
      <c r="BA4" s="71">
        <f>VLOOKUP($A:$A,'6-TR Yıllar İhracatı'!$A:$H,6,0)</f>
        <v>7440</v>
      </c>
      <c r="BB4" s="72">
        <f>VLOOKUP($A:$A,'6-TR Yıllar İhracatı'!$A:$H,7,0)</f>
        <v>209.36280884265278</v>
      </c>
      <c r="BC4" s="71">
        <f>VLOOKUP($A:$A,'6-TR Yıllar İhracatı'!$A:$H,8,0)</f>
        <v>3.4915643991834244</v>
      </c>
      <c r="BD4" s="72">
        <f>VLOOKUP($A:$A,'7-TR Çeyrek Yıllar İhracatı'!$A:$H,2,0)</f>
        <v>1366</v>
      </c>
      <c r="BE4" s="71">
        <f>VLOOKUP($A:$A,'7-TR Çeyrek Yıllar İhracatı'!$A:$H,3,0)</f>
        <v>2713</v>
      </c>
      <c r="BF4" s="72">
        <f>VLOOKUP($A:$A,'7-TR Çeyrek Yıllar İhracatı'!$A:$H,4,0)</f>
        <v>2603</v>
      </c>
      <c r="BG4" s="71">
        <f>VLOOKUP($A:$A,'7-TR Çeyrek Yıllar İhracatı'!$A:$H,5,0)</f>
        <v>2296</v>
      </c>
      <c r="BH4" s="72">
        <f>VLOOKUP($A:$A,'7-TR Çeyrek Yıllar İhracatı'!$A:$H,6,0)</f>
        <v>579</v>
      </c>
      <c r="BI4" s="71">
        <f>VLOOKUP($A:$A,'7-TR Çeyrek Yıllar İhracatı'!$A:$H,7,0)</f>
        <v>-57.613469985358712</v>
      </c>
      <c r="BJ4" s="72">
        <f>VLOOKUP($A:$A,'8- TR Yıllar Birim İhracatı'!$A:$H,2,0)</f>
        <v>10897</v>
      </c>
      <c r="BK4" s="71">
        <f>VLOOKUP($A:$A,'8- TR Yıllar Birim İhracatı'!$A:$H,3,0)</f>
        <v>8062</v>
      </c>
      <c r="BL4" s="72">
        <f>VLOOKUP($A:$A,'8- TR Yıllar Birim İhracatı'!$A:$H,4,0)</f>
        <v>7647</v>
      </c>
      <c r="BM4" s="71">
        <f>VLOOKUP($A:$A,'8- TR Yıllar Birim İhracatı'!$A:$H,5,0)</f>
        <v>6991</v>
      </c>
      <c r="BN4" s="72">
        <f>VLOOKUP($A:$A,'8- TR Yıllar Birim İhracatı'!$A:$H,6,0)</f>
        <v>7966</v>
      </c>
      <c r="BO4" s="71">
        <f>VLOOKUP($A:$A,'8- TR Yıllar Birim İhracatı'!$A:$H,7,0)</f>
        <v>7440</v>
      </c>
      <c r="BP4" s="72">
        <f>VLOOKUP($A:$A,'8- TR Yıllar Birim İhracatı'!$A:$H,8,0)</f>
        <v>934</v>
      </c>
      <c r="BQ4" s="71">
        <f>VLOOKUP($A:$A,'9-Dünya Yıllar Birim İthalatı'!$A:$N,2,0)</f>
        <v>0</v>
      </c>
      <c r="BR4" s="72">
        <f>VLOOKUP($A:$A,'9-Dünya Yıllar Birim İthalatı'!$A:$N,3,0)</f>
        <v>0</v>
      </c>
      <c r="BS4" s="71">
        <f>VLOOKUP($A:$A,'9-Dünya Yıllar Birim İthalatı'!$A:$N,4,0)</f>
        <v>0</v>
      </c>
      <c r="BT4" s="72">
        <f>VLOOKUP($A:$A,'9-Dünya Yıllar Birim İthalatı'!$A:$N,5,0)</f>
        <v>0</v>
      </c>
      <c r="BU4" s="71">
        <f>VLOOKUP($A:$A,'9-Dünya Yıllar Birim İthalatı'!$A:$N,6,0)</f>
        <v>0</v>
      </c>
      <c r="BV4" s="72">
        <f>VLOOKUP($A:$A,'9-Dünya Yıllar Birim İthalatı'!$A:$N,7,0)</f>
        <v>0</v>
      </c>
      <c r="BW4" s="71">
        <f>VLOOKUP($A:$A,'9-Dünya Yıllar Birim İthalatı'!$A:$N,8,0)</f>
        <v>6881</v>
      </c>
      <c r="BX4" s="72" t="str">
        <f>VLOOKUP($A:$A,'9-Dünya Yıllar Birim İthalatı'!$A:$N,9,0)</f>
        <v>US Dollar/Tons</v>
      </c>
      <c r="BY4" s="71">
        <f>VLOOKUP($A:$A,'9-Dünya Yıllar Birim İthalatı'!$A:$N,10,0)</f>
        <v>6969</v>
      </c>
      <c r="BZ4" s="72" t="str">
        <f>VLOOKUP($A:$A,'9-Dünya Yıllar Birim İthalatı'!$A:$N,11,0)</f>
        <v>US Dollar/Tons</v>
      </c>
      <c r="CA4" s="71">
        <f>VLOOKUP($A:$A,'9-Dünya Yıllar Birim İthalatı'!$A:$N,12,0)</f>
        <v>422271</v>
      </c>
      <c r="CB4" s="72">
        <f>VLOOKUP($A:$A,'9-Dünya Yıllar Birim İthalatı'!$A:$N,13,0)</f>
        <v>60590</v>
      </c>
      <c r="CC4" s="71" t="str">
        <f>VLOOKUP($A:$A,'9-Dünya Yıllar Birim İthalatı'!$A:$N,14,0)</f>
        <v>Tons</v>
      </c>
    </row>
    <row r="5" spans="1:81" ht="27.6" x14ac:dyDescent="0.3">
      <c r="A5" s="69" t="s">
        <v>171</v>
      </c>
      <c r="B5" s="73">
        <v>197508</v>
      </c>
      <c r="C5" s="73">
        <v>182795</v>
      </c>
      <c r="D5" s="73">
        <v>216285</v>
      </c>
      <c r="E5" s="73">
        <v>254341</v>
      </c>
      <c r="F5" s="74">
        <v>214266</v>
      </c>
      <c r="G5" s="73">
        <f t="shared" si="0"/>
        <v>-15.756405770206142</v>
      </c>
      <c r="H5" s="74">
        <f t="shared" si="1"/>
        <v>11.060991197295795</v>
      </c>
      <c r="I5" s="69" t="e">
        <f>VLOOKUP($A:$A,'2- Dünya Çeyrek Yıllar İthalatı'!$A:$F,2,0)</f>
        <v>#N/A</v>
      </c>
      <c r="J5" s="69" t="e">
        <f>VLOOKUP($A:$A,'2- Dünya Çeyrek Yıllar İthalatı'!$A:$F,3,0)</f>
        <v>#N/A</v>
      </c>
      <c r="K5" s="69" t="e">
        <f>VLOOKUP($A:$A,'2- Dünya Çeyrek Yıllar İthalatı'!$A:$F,4,0)</f>
        <v>#N/A</v>
      </c>
      <c r="L5" s="69" t="e">
        <f>VLOOKUP($A:$A,'2- Dünya Çeyrek Yıllar İthalatı'!$A:$F,5,0)</f>
        <v>#N/A</v>
      </c>
      <c r="M5" s="69" t="e">
        <f>VLOOKUP($A:$A,'2- Dünya Çeyrek Yıllar İthalatı'!$A:$F,6,0)</f>
        <v>#N/A</v>
      </c>
      <c r="N5" s="69" t="e">
        <f t="shared" si="2"/>
        <v>#N/A</v>
      </c>
      <c r="O5" s="69">
        <f>VLOOKUP($A:$A,'3-TR İhracat Göstergeleri'!$A:$P,2,0)</f>
        <v>41237</v>
      </c>
      <c r="P5" s="73">
        <f>VLOOKUP($A:$A,'3-TR İhracat Göstergeleri'!$A:$P,3,0)</f>
        <v>40251</v>
      </c>
      <c r="Q5" s="69">
        <f>VLOOKUP($A:$A,'3-TR İhracat Göstergeleri'!$A:$P,4,0)</f>
        <v>19.352371119506302</v>
      </c>
      <c r="R5" s="73">
        <f>VLOOKUP($A:$A,'3-TR İhracat Göstergeleri'!$A:$P,5,0)</f>
        <v>5066</v>
      </c>
      <c r="S5" s="69" t="str">
        <f>VLOOKUP($A:$A,'3-TR İhracat Göstergeleri'!$A:$P,6,0)</f>
        <v>Tons</v>
      </c>
      <c r="T5" s="73">
        <f>VLOOKUP($A:$A,'3-TR İhracat Göstergeleri'!$A:$P,7,0)</f>
        <v>8140</v>
      </c>
      <c r="U5" s="69">
        <f>VLOOKUP($A:$A,'3-TR İhracat Göstergeleri'!$A:$P,8,0)</f>
        <v>7</v>
      </c>
      <c r="V5" s="73">
        <f>VLOOKUP($A:$A,'3-TR İhracat Göstergeleri'!$A:$P,9,0)</f>
        <v>8</v>
      </c>
      <c r="W5" s="69">
        <f>VLOOKUP($A:$A,'3-TR İhracat Göstergeleri'!$A:$P,10,0)</f>
        <v>-26</v>
      </c>
      <c r="X5" s="73">
        <f>VLOOKUP($A:$A,'3-TR İhracat Göstergeleri'!$A:$P,11,0)</f>
        <v>2</v>
      </c>
      <c r="Y5" s="69">
        <f>VLOOKUP($A:$A,'3-TR İhracat Göstergeleri'!$A:$P,12,0)</f>
        <v>11.060968357410115</v>
      </c>
      <c r="Z5" s="73">
        <f>VLOOKUP($A:$A,'3-TR İhracat Göstergeleri'!$A:$P,13,0)</f>
        <v>5</v>
      </c>
      <c r="AA5" s="69">
        <f>VLOOKUP($A:$A,'3-TR İhracat Göstergeleri'!$A:$P,14,0)</f>
        <v>1967</v>
      </c>
      <c r="AB5" s="73" t="str">
        <f>VLOOKUP($A:$A,'3-TR İhracat Göstergeleri'!$A:$P,15,0)</f>
        <v>0.17</v>
      </c>
      <c r="AC5" s="69">
        <f>VLOOKUP($A:$A,'3-TR İhracat Göstergeleri'!$A:$P,16,0)</f>
        <v>0</v>
      </c>
      <c r="AD5" s="73">
        <f>VLOOKUP($A:$A,'4-Dünya İthahalat Göstergeleri'!$A:$M,2,0)</f>
        <v>214266</v>
      </c>
      <c r="AE5" s="69">
        <f>VLOOKUP($A:$A,'4-Dünya İthahalat Göstergeleri'!$A:$M,3,0)</f>
        <v>-206374</v>
      </c>
      <c r="AF5" s="73">
        <f>VLOOKUP($A:$A,'4-Dünya İthahalat Göstergeleri'!$A:$M,4,0)</f>
        <v>21937</v>
      </c>
      <c r="AG5" s="69" t="str">
        <f>VLOOKUP($A:$A,'4-Dünya İthahalat Göstergeleri'!$A:$M,5,0)</f>
        <v>Tons</v>
      </c>
      <c r="AH5" s="73">
        <f>VLOOKUP($A:$A,'4-Dünya İthahalat Göstergeleri'!$A:$M,6,0)</f>
        <v>9767</v>
      </c>
      <c r="AI5" s="69">
        <f>VLOOKUP($A:$A,'4-Dünya İthahalat Göstergeleri'!$A:$M,7,0)</f>
        <v>5</v>
      </c>
      <c r="AJ5" s="73">
        <f>VLOOKUP($A:$A,'4-Dünya İthahalat Göstergeleri'!$A:$M,8,0)</f>
        <v>5</v>
      </c>
      <c r="AK5" s="69">
        <f>VLOOKUP($A:$A,'4-Dünya İthahalat Göstergeleri'!$A:$M,9,0)</f>
        <v>-16</v>
      </c>
      <c r="AL5" s="73">
        <f>VLOOKUP($A:$A,'4-Dünya İthahalat Göstergeleri'!$A:$M,10,0)</f>
        <v>11.060968357410115</v>
      </c>
      <c r="AM5" s="69">
        <f>VLOOKUP($A:$A,'4-Dünya İthahalat Göstergeleri'!$A:$M,11,0)</f>
        <v>1967</v>
      </c>
      <c r="AN5" s="73" t="str">
        <f>VLOOKUP($A:$A,'4-Dünya İthahalat Göstergeleri'!$A:$M,12,0)</f>
        <v>0.17</v>
      </c>
      <c r="AO5" s="69">
        <f>VLOOKUP($A:$A,'4-Dünya İthahalat Göstergeleri'!$A:$M,13,0)</f>
        <v>22</v>
      </c>
      <c r="AP5" s="73">
        <f>VLOOKUP($A:$A,'5-Dünya Yıllar İhracatı'!$A:$F,2,0)</f>
        <v>17756</v>
      </c>
      <c r="AQ5" s="69">
        <f>VLOOKUP($A:$A,'5-Dünya Yıllar İhracatı'!$A:$F,3,0)</f>
        <v>16772</v>
      </c>
      <c r="AR5" s="73">
        <f>VLOOKUP($A:$A,'5-Dünya Yıllar İhracatı'!$A:$F,4,0)</f>
        <v>19013</v>
      </c>
      <c r="AS5" s="69">
        <f>VLOOKUP($A:$A,'5-Dünya Yıllar İhracatı'!$A:$F,5,0)</f>
        <v>21684</v>
      </c>
      <c r="AT5" s="73">
        <f>VLOOKUP($A:$A,'5-Dünya Yıllar İhracatı'!$A:$F,6,0)</f>
        <v>7892</v>
      </c>
      <c r="AU5" s="69">
        <f t="shared" si="3"/>
        <v>-63.604501014572953</v>
      </c>
      <c r="AV5" s="73">
        <f t="shared" si="4"/>
        <v>260.77929387664443</v>
      </c>
      <c r="AW5" s="69">
        <f>VLOOKUP($A:$A,'6-TR Yıllar İhracatı'!$A:$H,2,0)</f>
        <v>35993</v>
      </c>
      <c r="AX5" s="73">
        <f>VLOOKUP($A:$A,'6-TR Yıllar İhracatı'!$A:$H,3,0)</f>
        <v>36583</v>
      </c>
      <c r="AY5" s="69">
        <f>VLOOKUP($A:$A,'6-TR Yıllar İhracatı'!$A:$H,4,0)</f>
        <v>47134</v>
      </c>
      <c r="AZ5" s="73">
        <f>VLOOKUP($A:$A,'6-TR Yıllar İhracatı'!$A:$H,5,0)</f>
        <v>55643</v>
      </c>
      <c r="BA5" s="69">
        <f>VLOOKUP($A:$A,'6-TR Yıllar İhracatı'!$A:$H,6,0)</f>
        <v>41237</v>
      </c>
      <c r="BB5" s="73">
        <f>VLOOKUP($A:$A,'6-TR Yıllar İhracatı'!$A:$H,7,0)</f>
        <v>-258.90049062775194</v>
      </c>
      <c r="BC5" s="69">
        <f>VLOOKUP($A:$A,'6-TR Yıllar İhracatı'!$A:$H,8,0)</f>
        <v>19.352371119506302</v>
      </c>
      <c r="BD5" s="73">
        <f>VLOOKUP($A:$A,'7-TR Çeyrek Yıllar İhracatı'!$A:$H,2,0)</f>
        <v>10648</v>
      </c>
      <c r="BE5" s="69">
        <f>VLOOKUP($A:$A,'7-TR Çeyrek Yıllar İhracatı'!$A:$H,3,0)</f>
        <v>11172</v>
      </c>
      <c r="BF5" s="73">
        <f>VLOOKUP($A:$A,'7-TR Çeyrek Yıllar İhracatı'!$A:$H,4,0)</f>
        <v>10452</v>
      </c>
      <c r="BG5" s="69">
        <f>VLOOKUP($A:$A,'7-TR Çeyrek Yıllar İhracatı'!$A:$H,5,0)</f>
        <v>11224</v>
      </c>
      <c r="BH5" s="73">
        <f>VLOOKUP($A:$A,'7-TR Çeyrek Yıllar İhracatı'!$A:$H,6,0)</f>
        <v>12016</v>
      </c>
      <c r="BI5" s="69">
        <f>VLOOKUP($A:$A,'7-TR Çeyrek Yıllar İhracatı'!$A:$H,7,0)</f>
        <v>12.847483095416981</v>
      </c>
      <c r="BJ5" s="73">
        <f>VLOOKUP($A:$A,'8- TR Yıllar Birim İhracatı'!$A:$H,2,0)</f>
        <v>8259</v>
      </c>
      <c r="BK5" s="69">
        <f>VLOOKUP($A:$A,'8- TR Yıllar Birim İhracatı'!$A:$H,3,0)</f>
        <v>8329</v>
      </c>
      <c r="BL5" s="73">
        <f>VLOOKUP($A:$A,'8- TR Yıllar Birim İhracatı'!$A:$H,4,0)</f>
        <v>7994</v>
      </c>
      <c r="BM5" s="69">
        <f>VLOOKUP($A:$A,'8- TR Yıllar Birim İhracatı'!$A:$H,5,0)</f>
        <v>7982</v>
      </c>
      <c r="BN5" s="73">
        <f>VLOOKUP($A:$A,'8- TR Yıllar Birim İhracatı'!$A:$H,6,0)</f>
        <v>8140</v>
      </c>
      <c r="BO5" s="69">
        <f>VLOOKUP($A:$A,'8- TR Yıllar Birim İhracatı'!$A:$H,7,0)</f>
        <v>41237</v>
      </c>
      <c r="BP5" s="73">
        <f>VLOOKUP($A:$A,'8- TR Yıllar Birim İhracatı'!$A:$H,8,0)</f>
        <v>5066</v>
      </c>
      <c r="BQ5" s="69">
        <f>VLOOKUP($A:$A,'9-Dünya Yıllar Birim İthalatı'!$A:$N,2,0)</f>
        <v>9672</v>
      </c>
      <c r="BR5" s="73" t="str">
        <f>VLOOKUP($A:$A,'9-Dünya Yıllar Birim İthalatı'!$A:$N,3,0)</f>
        <v>US Dollar/Tons</v>
      </c>
      <c r="BS5" s="69">
        <f>VLOOKUP($A:$A,'9-Dünya Yıllar Birim İthalatı'!$A:$N,4,0)</f>
        <v>9497</v>
      </c>
      <c r="BT5" s="73" t="str">
        <f>VLOOKUP($A:$A,'9-Dünya Yıllar Birim İthalatı'!$A:$N,5,0)</f>
        <v>US Dollar/Tons</v>
      </c>
      <c r="BU5" s="69">
        <f>VLOOKUP($A:$A,'9-Dünya Yıllar Birim İthalatı'!$A:$N,6,0)</f>
        <v>9592</v>
      </c>
      <c r="BV5" s="73" t="str">
        <f>VLOOKUP($A:$A,'9-Dünya Yıllar Birim İthalatı'!$A:$N,7,0)</f>
        <v>US Dollar/Tons</v>
      </c>
      <c r="BW5" s="69">
        <f>VLOOKUP($A:$A,'9-Dünya Yıllar Birim İthalatı'!$A:$N,8,0)</f>
        <v>9773</v>
      </c>
      <c r="BX5" s="73" t="str">
        <f>VLOOKUP($A:$A,'9-Dünya Yıllar Birim İthalatı'!$A:$N,9,0)</f>
        <v>US Dollar/Tons</v>
      </c>
      <c r="BY5" s="69">
        <f>VLOOKUP($A:$A,'9-Dünya Yıllar Birim İthalatı'!$A:$N,10,0)</f>
        <v>9767</v>
      </c>
      <c r="BZ5" s="73" t="str">
        <f>VLOOKUP($A:$A,'9-Dünya Yıllar Birim İthalatı'!$A:$N,11,0)</f>
        <v>US Dollar/Tons</v>
      </c>
      <c r="CA5" s="69">
        <f>VLOOKUP($A:$A,'9-Dünya Yıllar Birim İthalatı'!$A:$N,12,0)</f>
        <v>214266</v>
      </c>
      <c r="CB5" s="73">
        <f>VLOOKUP($A:$A,'9-Dünya Yıllar Birim İthalatı'!$A:$N,13,0)</f>
        <v>21937</v>
      </c>
      <c r="CC5" s="69" t="str">
        <f>VLOOKUP($A:$A,'9-Dünya Yıllar Birim İthalatı'!$A:$N,14,0)</f>
        <v>Tons</v>
      </c>
    </row>
    <row r="6" spans="1:81" ht="27.6" x14ac:dyDescent="0.3">
      <c r="A6" s="71" t="s">
        <v>170</v>
      </c>
      <c r="B6" s="75">
        <v>196331</v>
      </c>
      <c r="C6" s="75">
        <v>153765</v>
      </c>
      <c r="D6" s="75">
        <v>196251</v>
      </c>
      <c r="E6" s="75">
        <v>184272</v>
      </c>
      <c r="F6" s="76">
        <v>145350</v>
      </c>
      <c r="G6" s="75">
        <f t="shared" si="0"/>
        <v>-21.122036988799167</v>
      </c>
      <c r="H6" s="76">
        <f t="shared" si="1"/>
        <v>7.5033606383044624</v>
      </c>
      <c r="I6" s="71">
        <f>VLOOKUP($A:$A,'2- Dünya Çeyrek Yıllar İthalatı'!$A:$F,2,0)</f>
        <v>37950</v>
      </c>
      <c r="J6" s="71">
        <f>VLOOKUP($A:$A,'2- Dünya Çeyrek Yıllar İthalatı'!$A:$F,3,0)</f>
        <v>39409</v>
      </c>
      <c r="K6" s="71">
        <f>VLOOKUP($A:$A,'2- Dünya Çeyrek Yıllar İthalatı'!$A:$F,4,0)</f>
        <v>37478</v>
      </c>
      <c r="L6" s="71">
        <f>VLOOKUP($A:$A,'2- Dünya Çeyrek Yıllar İthalatı'!$A:$F,5,0)</f>
        <v>28150</v>
      </c>
      <c r="M6" s="71">
        <f>VLOOKUP($A:$A,'2- Dünya Çeyrek Yıllar İthalatı'!$A:$F,6,0)</f>
        <v>37458</v>
      </c>
      <c r="N6" s="71">
        <f t="shared" si="2"/>
        <v>-1.2964426877470356</v>
      </c>
      <c r="O6" s="71" t="e">
        <f>VLOOKUP($A:$A,'3-TR İhracat Göstergeleri'!$A:$P,2,0)</f>
        <v>#N/A</v>
      </c>
      <c r="P6" s="75" t="e">
        <f>VLOOKUP($A:$A,'3-TR İhracat Göstergeleri'!$A:$P,3,0)</f>
        <v>#N/A</v>
      </c>
      <c r="Q6" s="71" t="e">
        <f>VLOOKUP($A:$A,'3-TR İhracat Göstergeleri'!$A:$P,4,0)</f>
        <v>#N/A</v>
      </c>
      <c r="R6" s="75" t="e">
        <f>VLOOKUP($A:$A,'3-TR İhracat Göstergeleri'!$A:$P,5,0)</f>
        <v>#N/A</v>
      </c>
      <c r="S6" s="71" t="e">
        <f>VLOOKUP($A:$A,'3-TR İhracat Göstergeleri'!$A:$P,6,0)</f>
        <v>#N/A</v>
      </c>
      <c r="T6" s="75" t="e">
        <f>VLOOKUP($A:$A,'3-TR İhracat Göstergeleri'!$A:$P,7,0)</f>
        <v>#N/A</v>
      </c>
      <c r="U6" s="71" t="e">
        <f>VLOOKUP($A:$A,'3-TR İhracat Göstergeleri'!$A:$P,8,0)</f>
        <v>#N/A</v>
      </c>
      <c r="V6" s="75" t="e">
        <f>VLOOKUP($A:$A,'3-TR İhracat Göstergeleri'!$A:$P,9,0)</f>
        <v>#N/A</v>
      </c>
      <c r="W6" s="71" t="e">
        <f>VLOOKUP($A:$A,'3-TR İhracat Göstergeleri'!$A:$P,10,0)</f>
        <v>#N/A</v>
      </c>
      <c r="X6" s="75" t="e">
        <f>VLOOKUP($A:$A,'3-TR İhracat Göstergeleri'!$A:$P,11,0)</f>
        <v>#N/A</v>
      </c>
      <c r="Y6" s="71" t="e">
        <f>VLOOKUP($A:$A,'3-TR İhracat Göstergeleri'!$A:$P,12,0)</f>
        <v>#N/A</v>
      </c>
      <c r="Z6" s="75" t="e">
        <f>VLOOKUP($A:$A,'3-TR İhracat Göstergeleri'!$A:$P,13,0)</f>
        <v>#N/A</v>
      </c>
      <c r="AA6" s="71" t="e">
        <f>VLOOKUP($A:$A,'3-TR İhracat Göstergeleri'!$A:$P,14,0)</f>
        <v>#N/A</v>
      </c>
      <c r="AB6" s="75" t="e">
        <f>VLOOKUP($A:$A,'3-TR İhracat Göstergeleri'!$A:$P,15,0)</f>
        <v>#N/A</v>
      </c>
      <c r="AC6" s="71" t="e">
        <f>VLOOKUP($A:$A,'3-TR İhracat Göstergeleri'!$A:$P,16,0)</f>
        <v>#N/A</v>
      </c>
      <c r="AD6" s="75">
        <f>VLOOKUP($A:$A,'4-Dünya İthahalat Göstergeleri'!$A:$M,2,0)</f>
        <v>145350</v>
      </c>
      <c r="AE6" s="71">
        <f>VLOOKUP($A:$A,'4-Dünya İthahalat Göstergeleri'!$A:$M,3,0)</f>
        <v>67735</v>
      </c>
      <c r="AF6" s="75">
        <f>VLOOKUP($A:$A,'4-Dünya İthahalat Göstergeleri'!$A:$M,4,0)</f>
        <v>28478</v>
      </c>
      <c r="AG6" s="71" t="str">
        <f>VLOOKUP($A:$A,'4-Dünya İthahalat Göstergeleri'!$A:$M,5,0)</f>
        <v>Tons</v>
      </c>
      <c r="AH6" s="75">
        <f>VLOOKUP($A:$A,'4-Dünya İthahalat Göstergeleri'!$A:$M,6,0)</f>
        <v>5104</v>
      </c>
      <c r="AI6" s="71">
        <f>VLOOKUP($A:$A,'4-Dünya İthahalat Göstergeleri'!$A:$M,7,0)</f>
        <v>-4</v>
      </c>
      <c r="AJ6" s="75">
        <f>VLOOKUP($A:$A,'4-Dünya İthahalat Göstergeleri'!$A:$M,8,0)</f>
        <v>-7</v>
      </c>
      <c r="AK6" s="71">
        <f>VLOOKUP($A:$A,'4-Dünya İthahalat Göstergeleri'!$A:$M,9,0)</f>
        <v>-21</v>
      </c>
      <c r="AL6" s="75">
        <f>VLOOKUP($A:$A,'4-Dünya İthahalat Göstergeleri'!$A:$M,10,0)</f>
        <v>7.503345144584582</v>
      </c>
      <c r="AM6" s="71">
        <f>VLOOKUP($A:$A,'4-Dünya İthahalat Göstergeleri'!$A:$M,11,0)</f>
        <v>2839</v>
      </c>
      <c r="AN6" s="75" t="str">
        <f>VLOOKUP($A:$A,'4-Dünya İthahalat Göstergeleri'!$A:$M,12,0)</f>
        <v>0.35</v>
      </c>
      <c r="AO6" s="71">
        <f>VLOOKUP($A:$A,'4-Dünya İthahalat Göstergeleri'!$A:$M,13,0)</f>
        <v>45386</v>
      </c>
      <c r="AP6" s="75">
        <f>VLOOKUP($A:$A,'5-Dünya Yıllar İhracatı'!$A:$F,2,0)</f>
        <v>243964</v>
      </c>
      <c r="AQ6" s="71">
        <f>VLOOKUP($A:$A,'5-Dünya Yıllar İhracatı'!$A:$F,3,0)</f>
        <v>194100</v>
      </c>
      <c r="AR6" s="75">
        <f>VLOOKUP($A:$A,'5-Dünya Yıllar İhracatı'!$A:$F,4,0)</f>
        <v>274583</v>
      </c>
      <c r="AS6" s="71">
        <f>VLOOKUP($A:$A,'5-Dünya Yıllar İhracatı'!$A:$F,5,0)</f>
        <v>254704</v>
      </c>
      <c r="AT6" s="75">
        <f>VLOOKUP($A:$A,'5-Dünya Yıllar İhracatı'!$A:$F,6,0)</f>
        <v>213085</v>
      </c>
      <c r="AU6" s="71">
        <f t="shared" si="3"/>
        <v>-16.340143853257114</v>
      </c>
      <c r="AV6" s="75">
        <f t="shared" si="4"/>
        <v>66.994805523572467</v>
      </c>
      <c r="AW6" s="71" t="e">
        <f>VLOOKUP($A:$A,'6-TR Yıllar İhracatı'!$A:$H,2,0)</f>
        <v>#N/A</v>
      </c>
      <c r="AX6" s="75" t="e">
        <f>VLOOKUP($A:$A,'6-TR Yıllar İhracatı'!$A:$H,3,0)</f>
        <v>#N/A</v>
      </c>
      <c r="AY6" s="71" t="e">
        <f>VLOOKUP($A:$A,'6-TR Yıllar İhracatı'!$A:$H,4,0)</f>
        <v>#N/A</v>
      </c>
      <c r="AZ6" s="75" t="e">
        <f>VLOOKUP($A:$A,'6-TR Yıllar İhracatı'!$A:$H,5,0)</f>
        <v>#N/A</v>
      </c>
      <c r="BA6" s="71" t="e">
        <f>VLOOKUP($A:$A,'6-TR Yıllar İhracatı'!$A:$H,6,0)</f>
        <v>#N/A</v>
      </c>
      <c r="BB6" s="75" t="e">
        <f>VLOOKUP($A:$A,'6-TR Yıllar İhracatı'!$A:$H,7,0)</f>
        <v>#N/A</v>
      </c>
      <c r="BC6" s="71" t="e">
        <f>VLOOKUP($A:$A,'6-TR Yıllar İhracatı'!$A:$H,8,0)</f>
        <v>#N/A</v>
      </c>
      <c r="BD6" s="75" t="e">
        <f>VLOOKUP($A:$A,'7-TR Çeyrek Yıllar İhracatı'!$A:$H,2,0)</f>
        <v>#N/A</v>
      </c>
      <c r="BE6" s="71" t="e">
        <f>VLOOKUP($A:$A,'7-TR Çeyrek Yıllar İhracatı'!$A:$H,3,0)</f>
        <v>#N/A</v>
      </c>
      <c r="BF6" s="75" t="e">
        <f>VLOOKUP($A:$A,'7-TR Çeyrek Yıllar İhracatı'!$A:$H,4,0)</f>
        <v>#N/A</v>
      </c>
      <c r="BG6" s="71" t="e">
        <f>VLOOKUP($A:$A,'7-TR Çeyrek Yıllar İhracatı'!$A:$H,5,0)</f>
        <v>#N/A</v>
      </c>
      <c r="BH6" s="75" t="e">
        <f>VLOOKUP($A:$A,'7-TR Çeyrek Yıllar İhracatı'!$A:$H,6,0)</f>
        <v>#N/A</v>
      </c>
      <c r="BI6" s="71" t="e">
        <f>VLOOKUP($A:$A,'7-TR Çeyrek Yıllar İhracatı'!$A:$H,7,0)</f>
        <v>#N/A</v>
      </c>
      <c r="BJ6" s="75" t="e">
        <f>VLOOKUP($A:$A,'8- TR Yıllar Birim İhracatı'!$A:$H,2,0)</f>
        <v>#N/A</v>
      </c>
      <c r="BK6" s="71" t="e">
        <f>VLOOKUP($A:$A,'8- TR Yıllar Birim İhracatı'!$A:$H,3,0)</f>
        <v>#N/A</v>
      </c>
      <c r="BL6" s="75" t="e">
        <f>VLOOKUP($A:$A,'8- TR Yıllar Birim İhracatı'!$A:$H,4,0)</f>
        <v>#N/A</v>
      </c>
      <c r="BM6" s="71" t="e">
        <f>VLOOKUP($A:$A,'8- TR Yıllar Birim İhracatı'!$A:$H,5,0)</f>
        <v>#N/A</v>
      </c>
      <c r="BN6" s="75" t="e">
        <f>VLOOKUP($A:$A,'8- TR Yıllar Birim İhracatı'!$A:$H,6,0)</f>
        <v>#N/A</v>
      </c>
      <c r="BO6" s="71" t="e">
        <f>VLOOKUP($A:$A,'8- TR Yıllar Birim İhracatı'!$A:$H,7,0)</f>
        <v>#N/A</v>
      </c>
      <c r="BP6" s="75" t="e">
        <f>VLOOKUP($A:$A,'8- TR Yıllar Birim İhracatı'!$A:$H,8,0)</f>
        <v>#N/A</v>
      </c>
      <c r="BQ6" s="71">
        <f>VLOOKUP($A:$A,'9-Dünya Yıllar Birim İthalatı'!$A:$N,2,0)</f>
        <v>4999</v>
      </c>
      <c r="BR6" s="75" t="str">
        <f>VLOOKUP($A:$A,'9-Dünya Yıllar Birim İthalatı'!$A:$N,3,0)</f>
        <v>US Dollar/Tons</v>
      </c>
      <c r="BS6" s="71">
        <f>VLOOKUP($A:$A,'9-Dünya Yıllar Birim İthalatı'!$A:$N,4,0)</f>
        <v>4671</v>
      </c>
      <c r="BT6" s="75" t="str">
        <f>VLOOKUP($A:$A,'9-Dünya Yıllar Birim İthalatı'!$A:$N,5,0)</f>
        <v>US Dollar/Tons</v>
      </c>
      <c r="BU6" s="71">
        <f>VLOOKUP($A:$A,'9-Dünya Yıllar Birim İthalatı'!$A:$N,6,0)</f>
        <v>4614</v>
      </c>
      <c r="BV6" s="75" t="str">
        <f>VLOOKUP($A:$A,'9-Dünya Yıllar Birim İthalatı'!$A:$N,7,0)</f>
        <v>US Dollar/Tons</v>
      </c>
      <c r="BW6" s="71">
        <f>VLOOKUP($A:$A,'9-Dünya Yıllar Birim İthalatı'!$A:$N,8,0)</f>
        <v>5804</v>
      </c>
      <c r="BX6" s="75" t="str">
        <f>VLOOKUP($A:$A,'9-Dünya Yıllar Birim İthalatı'!$A:$N,9,0)</f>
        <v>US Dollar/Tons</v>
      </c>
      <c r="BY6" s="71">
        <f>VLOOKUP($A:$A,'9-Dünya Yıllar Birim İthalatı'!$A:$N,10,0)</f>
        <v>5104</v>
      </c>
      <c r="BZ6" s="75" t="str">
        <f>VLOOKUP($A:$A,'9-Dünya Yıllar Birim İthalatı'!$A:$N,11,0)</f>
        <v>US Dollar/Tons</v>
      </c>
      <c r="CA6" s="71">
        <f>VLOOKUP($A:$A,'9-Dünya Yıllar Birim İthalatı'!$A:$N,12,0)</f>
        <v>145350</v>
      </c>
      <c r="CB6" s="75">
        <f>VLOOKUP($A:$A,'9-Dünya Yıllar Birim İthalatı'!$A:$N,13,0)</f>
        <v>28478</v>
      </c>
      <c r="CC6" s="71" t="str">
        <f>VLOOKUP($A:$A,'9-Dünya Yıllar Birim İthalatı'!$A:$N,14,0)</f>
        <v>Tons</v>
      </c>
    </row>
    <row r="7" spans="1:81" ht="27.6" x14ac:dyDescent="0.3">
      <c r="A7" s="69" t="s">
        <v>169</v>
      </c>
      <c r="B7" s="73">
        <v>145696</v>
      </c>
      <c r="C7" s="73">
        <v>130661</v>
      </c>
      <c r="D7" s="73">
        <v>166638</v>
      </c>
      <c r="E7" s="73">
        <v>138390</v>
      </c>
      <c r="F7" s="77">
        <v>115639</v>
      </c>
      <c r="G7" s="73">
        <f t="shared" si="0"/>
        <v>-16.439771659802009</v>
      </c>
      <c r="H7" s="77">
        <f t="shared" si="1"/>
        <v>5.9695983546810441</v>
      </c>
      <c r="I7" s="69" t="e">
        <f>VLOOKUP($A:$A,'2- Dünya Çeyrek Yıllar İthalatı'!$A:$F,2,0)</f>
        <v>#N/A</v>
      </c>
      <c r="J7" s="69" t="e">
        <f>VLOOKUP($A:$A,'2- Dünya Çeyrek Yıllar İthalatı'!$A:$F,3,0)</f>
        <v>#N/A</v>
      </c>
      <c r="K7" s="69" t="e">
        <f>VLOOKUP($A:$A,'2- Dünya Çeyrek Yıllar İthalatı'!$A:$F,4,0)</f>
        <v>#N/A</v>
      </c>
      <c r="L7" s="69" t="e">
        <f>VLOOKUP($A:$A,'2- Dünya Çeyrek Yıllar İthalatı'!$A:$F,5,0)</f>
        <v>#N/A</v>
      </c>
      <c r="M7" s="69" t="e">
        <f>VLOOKUP($A:$A,'2- Dünya Çeyrek Yıllar İthalatı'!$A:$F,6,0)</f>
        <v>#N/A</v>
      </c>
      <c r="N7" s="69" t="e">
        <f t="shared" si="2"/>
        <v>#N/A</v>
      </c>
      <c r="O7" s="69">
        <f>VLOOKUP($A:$A,'3-TR İhracat Göstergeleri'!$A:$P,2,0)</f>
        <v>2759</v>
      </c>
      <c r="P7" s="73">
        <f>VLOOKUP($A:$A,'3-TR İhracat Göstergeleri'!$A:$P,3,0)</f>
        <v>2726</v>
      </c>
      <c r="Q7" s="69">
        <f>VLOOKUP($A:$A,'3-TR İhracat Göstergeleri'!$A:$P,4,0)</f>
        <v>1.2947884646971866</v>
      </c>
      <c r="R7" s="73">
        <f>VLOOKUP($A:$A,'3-TR İhracat Göstergeleri'!$A:$P,5,0)</f>
        <v>353</v>
      </c>
      <c r="S7" s="69" t="str">
        <f>VLOOKUP($A:$A,'3-TR İhracat Göstergeleri'!$A:$P,6,0)</f>
        <v>Tons</v>
      </c>
      <c r="T7" s="73">
        <f>VLOOKUP($A:$A,'3-TR İhracat Göstergeleri'!$A:$P,7,0)</f>
        <v>7816</v>
      </c>
      <c r="U7" s="69">
        <f>VLOOKUP($A:$A,'3-TR İhracat Göstergeleri'!$A:$P,8,0)</f>
        <v>-21</v>
      </c>
      <c r="V7" s="73">
        <f>VLOOKUP($A:$A,'3-TR İhracat Göstergeleri'!$A:$P,9,0)</f>
        <v>-18</v>
      </c>
      <c r="W7" s="69">
        <f>VLOOKUP($A:$A,'3-TR İhracat Göstergeleri'!$A:$P,10,0)</f>
        <v>-47</v>
      </c>
      <c r="X7" s="73">
        <f>VLOOKUP($A:$A,'3-TR İhracat Göstergeleri'!$A:$P,11,0)</f>
        <v>4</v>
      </c>
      <c r="Y7" s="69">
        <f>VLOOKUP($A:$A,'3-TR İhracat Göstergeleri'!$A:$P,12,0)</f>
        <v>5.9695860280331372</v>
      </c>
      <c r="Z7" s="73">
        <f>VLOOKUP($A:$A,'3-TR İhracat Göstergeleri'!$A:$P,13,0)</f>
        <v>-10</v>
      </c>
      <c r="AA7" s="69">
        <f>VLOOKUP($A:$A,'3-TR İhracat Göstergeleri'!$A:$P,14,0)</f>
        <v>2796</v>
      </c>
      <c r="AB7" s="73" t="str">
        <f>VLOOKUP($A:$A,'3-TR İhracat Göstergeleri'!$A:$P,15,0)</f>
        <v>0.53</v>
      </c>
      <c r="AC7" s="69">
        <f>VLOOKUP($A:$A,'3-TR İhracat Göstergeleri'!$A:$P,16,0)</f>
        <v>12</v>
      </c>
      <c r="AD7" s="73">
        <f>VLOOKUP($A:$A,'4-Dünya İthahalat Göstergeleri'!$A:$M,2,0)</f>
        <v>115639</v>
      </c>
      <c r="AE7" s="69">
        <f>VLOOKUP($A:$A,'4-Dünya İthahalat Göstergeleri'!$A:$M,3,0)</f>
        <v>-74827</v>
      </c>
      <c r="AF7" s="73">
        <f>VLOOKUP($A:$A,'4-Dünya İthahalat Göstergeleri'!$A:$M,4,0)</f>
        <v>16996</v>
      </c>
      <c r="AG7" s="69" t="str">
        <f>VLOOKUP($A:$A,'4-Dünya İthahalat Göstergeleri'!$A:$M,5,0)</f>
        <v>Tons</v>
      </c>
      <c r="AH7" s="73">
        <f>VLOOKUP($A:$A,'4-Dünya İthahalat Göstergeleri'!$A:$M,6,0)</f>
        <v>6804</v>
      </c>
      <c r="AI7" s="69">
        <f>VLOOKUP($A:$A,'4-Dünya İthahalat Göstergeleri'!$A:$M,7,0)</f>
        <v>-10</v>
      </c>
      <c r="AJ7" s="73">
        <f>VLOOKUP($A:$A,'4-Dünya İthahalat Göstergeleri'!$A:$M,8,0)</f>
        <v>-13</v>
      </c>
      <c r="AK7" s="69">
        <f>VLOOKUP($A:$A,'4-Dünya İthahalat Göstergeleri'!$A:$M,9,0)</f>
        <v>-21</v>
      </c>
      <c r="AL7" s="73">
        <f>VLOOKUP($A:$A,'4-Dünya İthahalat Göstergeleri'!$A:$M,10,0)</f>
        <v>5.9695860280331372</v>
      </c>
      <c r="AM7" s="69">
        <f>VLOOKUP($A:$A,'4-Dünya İthahalat Göstergeleri'!$A:$M,11,0)</f>
        <v>2796</v>
      </c>
      <c r="AN7" s="73" t="str">
        <f>VLOOKUP($A:$A,'4-Dünya İthahalat Göstergeleri'!$A:$M,12,0)</f>
        <v>0.53</v>
      </c>
      <c r="AO7" s="69">
        <f>VLOOKUP($A:$A,'4-Dünya İthahalat Göstergeleri'!$A:$M,13,0)</f>
        <v>45302</v>
      </c>
      <c r="AP7" s="73">
        <f>VLOOKUP($A:$A,'5-Dünya Yıllar İhracatı'!$A:$F,2,0)</f>
        <v>37425</v>
      </c>
      <c r="AQ7" s="69">
        <f>VLOOKUP($A:$A,'5-Dünya Yıllar İhracatı'!$A:$F,3,0)</f>
        <v>30735</v>
      </c>
      <c r="AR7" s="73">
        <f>VLOOKUP($A:$A,'5-Dünya Yıllar İhracatı'!$A:$F,4,0)</f>
        <v>61725</v>
      </c>
      <c r="AS7" s="69">
        <f>VLOOKUP($A:$A,'5-Dünya Yıllar İhracatı'!$A:$F,5,0)</f>
        <v>64758</v>
      </c>
      <c r="AT7" s="73">
        <f>VLOOKUP($A:$A,'5-Dünya Yıllar İhracatı'!$A:$F,6,0)</f>
        <v>40810</v>
      </c>
      <c r="AU7" s="69">
        <f t="shared" si="3"/>
        <v>-36.980759134006611</v>
      </c>
      <c r="AV7" s="73">
        <f t="shared" si="4"/>
        <v>151.62160067538207</v>
      </c>
      <c r="AW7" s="69">
        <f>VLOOKUP($A:$A,'6-TR Yıllar İhracatı'!$A:$H,2,0)</f>
        <v>8055</v>
      </c>
      <c r="AX7" s="73">
        <f>VLOOKUP($A:$A,'6-TR Yıllar İhracatı'!$A:$H,3,0)</f>
        <v>6419</v>
      </c>
      <c r="AY7" s="69">
        <f>VLOOKUP($A:$A,'6-TR Yıllar İhracatı'!$A:$H,4,0)</f>
        <v>7767</v>
      </c>
      <c r="AZ7" s="73">
        <f>VLOOKUP($A:$A,'6-TR Yıllar İhracatı'!$A:$H,5,0)</f>
        <v>5200</v>
      </c>
      <c r="BA7" s="69">
        <f>VLOOKUP($A:$A,'6-TR Yıllar İhracatı'!$A:$H,6,0)</f>
        <v>2759</v>
      </c>
      <c r="BB7" s="73">
        <f>VLOOKUP($A:$A,'6-TR Yıllar İhracatı'!$A:$H,7,0)</f>
        <v>-469.42307692307696</v>
      </c>
      <c r="BC7" s="69">
        <f>VLOOKUP($A:$A,'6-TR Yıllar İhracatı'!$A:$H,8,0)</f>
        <v>1.2947884646971866</v>
      </c>
      <c r="BD7" s="73">
        <f>VLOOKUP($A:$A,'7-TR Çeyrek Yıllar İhracatı'!$A:$H,2,0)</f>
        <v>894</v>
      </c>
      <c r="BE7" s="69">
        <f>VLOOKUP($A:$A,'7-TR Çeyrek Yıllar İhracatı'!$A:$H,3,0)</f>
        <v>862</v>
      </c>
      <c r="BF7" s="73">
        <f>VLOOKUP($A:$A,'7-TR Çeyrek Yıllar İhracatı'!$A:$H,4,0)</f>
        <v>724</v>
      </c>
      <c r="BG7" s="69">
        <f>VLOOKUP($A:$A,'7-TR Çeyrek Yıllar İhracatı'!$A:$H,5,0)</f>
        <v>1242</v>
      </c>
      <c r="BH7" s="73">
        <f>VLOOKUP($A:$A,'7-TR Çeyrek Yıllar İhracatı'!$A:$H,6,0)</f>
        <v>679</v>
      </c>
      <c r="BI7" s="69">
        <f>VLOOKUP($A:$A,'7-TR Çeyrek Yıllar İhracatı'!$A:$H,7,0)</f>
        <v>-24.049217002237135</v>
      </c>
      <c r="BJ7" s="73">
        <f>VLOOKUP($A:$A,'8- TR Yıllar Birim İhracatı'!$A:$H,2,0)</f>
        <v>9752</v>
      </c>
      <c r="BK7" s="69">
        <f>VLOOKUP($A:$A,'8- TR Yıllar Birim İhracatı'!$A:$H,3,0)</f>
        <v>7642</v>
      </c>
      <c r="BL7" s="73">
        <f>VLOOKUP($A:$A,'8- TR Yıllar Birim İhracatı'!$A:$H,4,0)</f>
        <v>7893</v>
      </c>
      <c r="BM7" s="69">
        <f>VLOOKUP($A:$A,'8- TR Yıllar Birim İhracatı'!$A:$H,5,0)</f>
        <v>8125</v>
      </c>
      <c r="BN7" s="73">
        <f>VLOOKUP($A:$A,'8- TR Yıllar Birim İhracatı'!$A:$H,6,0)</f>
        <v>7816</v>
      </c>
      <c r="BO7" s="69">
        <f>VLOOKUP($A:$A,'8- TR Yıllar Birim İhracatı'!$A:$H,7,0)</f>
        <v>2759</v>
      </c>
      <c r="BP7" s="73">
        <f>VLOOKUP($A:$A,'8- TR Yıllar Birim İhracatı'!$A:$H,8,0)</f>
        <v>353</v>
      </c>
      <c r="BQ7" s="69">
        <f>VLOOKUP($A:$A,'9-Dünya Yıllar Birim İthalatı'!$A:$N,2,0)</f>
        <v>6841</v>
      </c>
      <c r="BR7" s="73" t="str">
        <f>VLOOKUP($A:$A,'9-Dünya Yıllar Birim İthalatı'!$A:$N,3,0)</f>
        <v>US Dollar/Tons</v>
      </c>
      <c r="BS7" s="69">
        <f>VLOOKUP($A:$A,'9-Dünya Yıllar Birim İthalatı'!$A:$N,4,0)</f>
        <v>7360</v>
      </c>
      <c r="BT7" s="73" t="str">
        <f>VLOOKUP($A:$A,'9-Dünya Yıllar Birim İthalatı'!$A:$N,5,0)</f>
        <v>US Dollar/Tons</v>
      </c>
      <c r="BU7" s="69">
        <f>VLOOKUP($A:$A,'9-Dünya Yıllar Birim İthalatı'!$A:$N,6,0)</f>
        <v>6825</v>
      </c>
      <c r="BV7" s="73" t="str">
        <f>VLOOKUP($A:$A,'9-Dünya Yıllar Birim İthalatı'!$A:$N,7,0)</f>
        <v>US Dollar/Tons</v>
      </c>
      <c r="BW7" s="69">
        <f>VLOOKUP($A:$A,'9-Dünya Yıllar Birim İthalatı'!$A:$N,8,0)</f>
        <v>7481</v>
      </c>
      <c r="BX7" s="73" t="str">
        <f>VLOOKUP($A:$A,'9-Dünya Yıllar Birim İthalatı'!$A:$N,9,0)</f>
        <v>US Dollar/Tons</v>
      </c>
      <c r="BY7" s="69">
        <f>VLOOKUP($A:$A,'9-Dünya Yıllar Birim İthalatı'!$A:$N,10,0)</f>
        <v>6804</v>
      </c>
      <c r="BZ7" s="73" t="str">
        <f>VLOOKUP($A:$A,'9-Dünya Yıllar Birim İthalatı'!$A:$N,11,0)</f>
        <v>US Dollar/Tons</v>
      </c>
      <c r="CA7" s="69">
        <f>VLOOKUP($A:$A,'9-Dünya Yıllar Birim İthalatı'!$A:$N,12,0)</f>
        <v>115639</v>
      </c>
      <c r="CB7" s="73">
        <f>VLOOKUP($A:$A,'9-Dünya Yıllar Birim İthalatı'!$A:$N,13,0)</f>
        <v>16996</v>
      </c>
      <c r="CC7" s="69" t="str">
        <f>VLOOKUP($A:$A,'9-Dünya Yıllar Birim İthalatı'!$A:$N,14,0)</f>
        <v>Tons</v>
      </c>
    </row>
    <row r="8" spans="1:81" ht="27.6" x14ac:dyDescent="0.3">
      <c r="A8" s="71" t="s">
        <v>168</v>
      </c>
      <c r="B8" s="75">
        <v>138177</v>
      </c>
      <c r="C8" s="75">
        <v>74136</v>
      </c>
      <c r="D8" s="75">
        <v>105682</v>
      </c>
      <c r="E8" s="75">
        <v>90164</v>
      </c>
      <c r="F8" s="76">
        <v>88220</v>
      </c>
      <c r="G8" s="75">
        <f t="shared" si="0"/>
        <v>-2.1560711592209749</v>
      </c>
      <c r="H8" s="76">
        <f t="shared" si="1"/>
        <v>4.5541553182746455</v>
      </c>
      <c r="I8" s="71">
        <f>VLOOKUP($A:$A,'2- Dünya Çeyrek Yıllar İthalatı'!$A:$F,2,0)</f>
        <v>24047</v>
      </c>
      <c r="J8" s="71">
        <f>VLOOKUP($A:$A,'2- Dünya Çeyrek Yıllar İthalatı'!$A:$F,3,0)</f>
        <v>23761</v>
      </c>
      <c r="K8" s="71">
        <f>VLOOKUP($A:$A,'2- Dünya Çeyrek Yıllar İthalatı'!$A:$F,4,0)</f>
        <v>25742</v>
      </c>
      <c r="L8" s="71">
        <f>VLOOKUP($A:$A,'2- Dünya Çeyrek Yıllar İthalatı'!$A:$F,5,0)</f>
        <v>19937</v>
      </c>
      <c r="M8" s="71">
        <f>VLOOKUP($A:$A,'2- Dünya Çeyrek Yıllar İthalatı'!$A:$F,6,0)</f>
        <v>26451</v>
      </c>
      <c r="N8" s="71">
        <f t="shared" si="2"/>
        <v>9.997089033975131</v>
      </c>
      <c r="O8" s="71">
        <f>VLOOKUP($A:$A,'3-TR İhracat Göstergeleri'!$A:$P,2,0)</f>
        <v>11598</v>
      </c>
      <c r="P8" s="75">
        <f>VLOOKUP($A:$A,'3-TR İhracat Göstergeleri'!$A:$P,3,0)</f>
        <v>9803</v>
      </c>
      <c r="Q8" s="71">
        <f>VLOOKUP($A:$A,'3-TR İhracat Göstergeleri'!$A:$P,4,0)</f>
        <v>5.4428983738883545</v>
      </c>
      <c r="R8" s="75">
        <f>VLOOKUP($A:$A,'3-TR İhracat Göstergeleri'!$A:$P,5,0)</f>
        <v>1446</v>
      </c>
      <c r="S8" s="71" t="str">
        <f>VLOOKUP($A:$A,'3-TR İhracat Göstergeleri'!$A:$P,6,0)</f>
        <v>Tons</v>
      </c>
      <c r="T8" s="75">
        <f>VLOOKUP($A:$A,'3-TR İhracat Göstergeleri'!$A:$P,7,0)</f>
        <v>8021</v>
      </c>
      <c r="U8" s="71">
        <f>VLOOKUP($A:$A,'3-TR İhracat Göstergeleri'!$A:$P,8,0)</f>
        <v>16</v>
      </c>
      <c r="V8" s="75">
        <f>VLOOKUP($A:$A,'3-TR İhracat Göstergeleri'!$A:$P,9,0)</f>
        <v>23</v>
      </c>
      <c r="W8" s="71">
        <f>VLOOKUP($A:$A,'3-TR İhracat Göstergeleri'!$A:$P,10,0)</f>
        <v>94</v>
      </c>
      <c r="X8" s="75">
        <f>VLOOKUP($A:$A,'3-TR İhracat Göstergeleri'!$A:$P,11,0)</f>
        <v>5</v>
      </c>
      <c r="Y8" s="71">
        <f>VLOOKUP($A:$A,'3-TR İhracat Göstergeleri'!$A:$P,12,0)</f>
        <v>4.5541459143808183</v>
      </c>
      <c r="Z8" s="75">
        <f>VLOOKUP($A:$A,'3-TR İhracat Göstergeleri'!$A:$P,13,0)</f>
        <v>-7</v>
      </c>
      <c r="AA8" s="71">
        <f>VLOOKUP($A:$A,'3-TR İhracat Göstergeleri'!$A:$P,14,0)</f>
        <v>3912</v>
      </c>
      <c r="AB8" s="75" t="str">
        <f>VLOOKUP($A:$A,'3-TR İhracat Göstergeleri'!$A:$P,15,0)</f>
        <v>0.15</v>
      </c>
      <c r="AC8" s="71">
        <f>VLOOKUP($A:$A,'3-TR İhracat Göstergeleri'!$A:$P,16,0)</f>
        <v>8</v>
      </c>
      <c r="AD8" s="75">
        <f>VLOOKUP($A:$A,'4-Dünya İthahalat Göstergeleri'!$A:$M,2,0)</f>
        <v>88220</v>
      </c>
      <c r="AE8" s="71">
        <f>VLOOKUP($A:$A,'4-Dünya İthahalat Göstergeleri'!$A:$M,3,0)</f>
        <v>413839</v>
      </c>
      <c r="AF8" s="75">
        <f>VLOOKUP($A:$A,'4-Dünya İthahalat Göstergeleri'!$A:$M,4,0)</f>
        <v>12785</v>
      </c>
      <c r="AG8" s="71" t="str">
        <f>VLOOKUP($A:$A,'4-Dünya İthahalat Göstergeleri'!$A:$M,5,0)</f>
        <v>Tons</v>
      </c>
      <c r="AH8" s="75">
        <f>VLOOKUP($A:$A,'4-Dünya İthahalat Göstergeleri'!$A:$M,6,0)</f>
        <v>6900</v>
      </c>
      <c r="AI8" s="71">
        <f>VLOOKUP($A:$A,'4-Dünya İthahalat Göstergeleri'!$A:$M,7,0)</f>
        <v>-7</v>
      </c>
      <c r="AJ8" s="75">
        <f>VLOOKUP($A:$A,'4-Dünya İthahalat Göstergeleri'!$A:$M,8,0)</f>
        <v>-7</v>
      </c>
      <c r="AK8" s="71">
        <f>VLOOKUP($A:$A,'4-Dünya İthahalat Göstergeleri'!$A:$M,9,0)</f>
        <v>-2</v>
      </c>
      <c r="AL8" s="75">
        <f>VLOOKUP($A:$A,'4-Dünya İthahalat Göstergeleri'!$A:$M,10,0)</f>
        <v>4.5541459143808183</v>
      </c>
      <c r="AM8" s="71">
        <f>VLOOKUP($A:$A,'4-Dünya İthahalat Göstergeleri'!$A:$M,11,0)</f>
        <v>3912</v>
      </c>
      <c r="AN8" s="75" t="str">
        <f>VLOOKUP($A:$A,'4-Dünya İthahalat Göstergeleri'!$A:$M,12,0)</f>
        <v>0.15</v>
      </c>
      <c r="AO8" s="71">
        <f>VLOOKUP($A:$A,'4-Dünya İthahalat Göstergeleri'!$A:$M,13,0)</f>
        <v>11</v>
      </c>
      <c r="AP8" s="75">
        <f>VLOOKUP($A:$A,'5-Dünya Yıllar İhracatı'!$A:$F,2,0)</f>
        <v>558905</v>
      </c>
      <c r="AQ8" s="71">
        <f>VLOOKUP($A:$A,'5-Dünya Yıllar İhracatı'!$A:$F,3,0)</f>
        <v>436866</v>
      </c>
      <c r="AR8" s="75">
        <f>VLOOKUP($A:$A,'5-Dünya Yıllar İhracatı'!$A:$F,4,0)</f>
        <v>667684</v>
      </c>
      <c r="AS8" s="71">
        <f>VLOOKUP($A:$A,'5-Dünya Yıllar İhracatı'!$A:$F,5,0)</f>
        <v>596053</v>
      </c>
      <c r="AT8" s="75">
        <f>VLOOKUP($A:$A,'5-Dünya Yıllar İhracatı'!$A:$F,6,0)</f>
        <v>502059</v>
      </c>
      <c r="AU8" s="71">
        <f t="shared" si="3"/>
        <v>-15.769403056439613</v>
      </c>
      <c r="AV8" s="75">
        <f t="shared" si="4"/>
        <v>64.654760721608525</v>
      </c>
      <c r="AW8" s="71">
        <f>VLOOKUP($A:$A,'6-TR Yıllar İhracatı'!$A:$H,2,0)</f>
        <v>7279</v>
      </c>
      <c r="AX8" s="75">
        <f>VLOOKUP($A:$A,'6-TR Yıllar İhracatı'!$A:$H,3,0)</f>
        <v>3393</v>
      </c>
      <c r="AY8" s="71">
        <f>VLOOKUP($A:$A,'6-TR Yıllar İhracatı'!$A:$H,4,0)</f>
        <v>4466</v>
      </c>
      <c r="AZ8" s="75">
        <f>VLOOKUP($A:$A,'6-TR Yıllar İhracatı'!$A:$H,5,0)</f>
        <v>5972</v>
      </c>
      <c r="BA8" s="71">
        <f>VLOOKUP($A:$A,'6-TR Yıllar İhracatı'!$A:$H,6,0)</f>
        <v>11598</v>
      </c>
      <c r="BB8" s="75">
        <f>VLOOKUP($A:$A,'6-TR Yıllar İhracatı'!$A:$H,7,0)</f>
        <v>942.06296048225045</v>
      </c>
      <c r="BC8" s="71">
        <f>VLOOKUP($A:$A,'6-TR Yıllar İhracatı'!$A:$H,8,0)</f>
        <v>5.4428983738883545</v>
      </c>
      <c r="BD8" s="75">
        <f>VLOOKUP($A:$A,'7-TR Çeyrek Yıllar İhracatı'!$A:$H,2,0)</f>
        <v>3660</v>
      </c>
      <c r="BE8" s="71">
        <f>VLOOKUP($A:$A,'7-TR Çeyrek Yıllar İhracatı'!$A:$H,3,0)</f>
        <v>3400</v>
      </c>
      <c r="BF8" s="75">
        <f>VLOOKUP($A:$A,'7-TR Çeyrek Yıllar İhracatı'!$A:$H,4,0)</f>
        <v>2112</v>
      </c>
      <c r="BG8" s="71">
        <f>VLOOKUP($A:$A,'7-TR Çeyrek Yıllar İhracatı'!$A:$H,5,0)</f>
        <v>2908</v>
      </c>
      <c r="BH8" s="75">
        <f>VLOOKUP($A:$A,'7-TR Çeyrek Yıllar İhracatı'!$A:$H,6,0)</f>
        <v>3432</v>
      </c>
      <c r="BI8" s="71">
        <f>VLOOKUP($A:$A,'7-TR Çeyrek Yıllar İhracatı'!$A:$H,7,0)</f>
        <v>-6.2295081967213122</v>
      </c>
      <c r="BJ8" s="75">
        <f>VLOOKUP($A:$A,'8- TR Yıllar Birim İhracatı'!$A:$H,2,0)</f>
        <v>10124</v>
      </c>
      <c r="BK8" s="71">
        <f>VLOOKUP($A:$A,'8- TR Yıllar Birim İhracatı'!$A:$H,3,0)</f>
        <v>8547</v>
      </c>
      <c r="BL8" s="75">
        <f>VLOOKUP($A:$A,'8- TR Yıllar Birim İhracatı'!$A:$H,4,0)</f>
        <v>8411</v>
      </c>
      <c r="BM8" s="71">
        <f>VLOOKUP($A:$A,'8- TR Yıllar Birim İhracatı'!$A:$H,5,0)</f>
        <v>7716</v>
      </c>
      <c r="BN8" s="75">
        <f>VLOOKUP($A:$A,'8- TR Yıllar Birim İhracatı'!$A:$H,6,0)</f>
        <v>8021</v>
      </c>
      <c r="BO8" s="71">
        <f>VLOOKUP($A:$A,'8- TR Yıllar Birim İhracatı'!$A:$H,7,0)</f>
        <v>11598</v>
      </c>
      <c r="BP8" s="75">
        <f>VLOOKUP($A:$A,'8- TR Yıllar Birim İhracatı'!$A:$H,8,0)</f>
        <v>1446</v>
      </c>
      <c r="BQ8" s="71">
        <f>VLOOKUP($A:$A,'9-Dünya Yıllar Birim İthalatı'!$A:$N,2,0)</f>
        <v>6905</v>
      </c>
      <c r="BR8" s="75" t="str">
        <f>VLOOKUP($A:$A,'9-Dünya Yıllar Birim İthalatı'!$A:$N,3,0)</f>
        <v>US Dollar/Tons</v>
      </c>
      <c r="BS8" s="71">
        <f>VLOOKUP($A:$A,'9-Dünya Yıllar Birim İthalatı'!$A:$N,4,0)</f>
        <v>6432</v>
      </c>
      <c r="BT8" s="75" t="str">
        <f>VLOOKUP($A:$A,'9-Dünya Yıllar Birim İthalatı'!$A:$N,5,0)</f>
        <v>US Dollar/Tons</v>
      </c>
      <c r="BU8" s="71">
        <f>VLOOKUP($A:$A,'9-Dünya Yıllar Birim İthalatı'!$A:$N,6,0)</f>
        <v>5985</v>
      </c>
      <c r="BV8" s="75" t="str">
        <f>VLOOKUP($A:$A,'9-Dünya Yıllar Birim İthalatı'!$A:$N,7,0)</f>
        <v>US Dollar/Tons</v>
      </c>
      <c r="BW8" s="71">
        <f>VLOOKUP($A:$A,'9-Dünya Yıllar Birim İthalatı'!$A:$N,8,0)</f>
        <v>6955</v>
      </c>
      <c r="BX8" s="75" t="str">
        <f>VLOOKUP($A:$A,'9-Dünya Yıllar Birim İthalatı'!$A:$N,9,0)</f>
        <v>US Dollar/Tons</v>
      </c>
      <c r="BY8" s="71">
        <f>VLOOKUP($A:$A,'9-Dünya Yıllar Birim İthalatı'!$A:$N,10,0)</f>
        <v>6900</v>
      </c>
      <c r="BZ8" s="75" t="str">
        <f>VLOOKUP($A:$A,'9-Dünya Yıllar Birim İthalatı'!$A:$N,11,0)</f>
        <v>US Dollar/Tons</v>
      </c>
      <c r="CA8" s="71">
        <f>VLOOKUP($A:$A,'9-Dünya Yıllar Birim İthalatı'!$A:$N,12,0)</f>
        <v>88220</v>
      </c>
      <c r="CB8" s="75">
        <f>VLOOKUP($A:$A,'9-Dünya Yıllar Birim İthalatı'!$A:$N,13,0)</f>
        <v>12785</v>
      </c>
      <c r="CC8" s="71" t="str">
        <f>VLOOKUP($A:$A,'9-Dünya Yıllar Birim İthalatı'!$A:$N,14,0)</f>
        <v>Tons</v>
      </c>
    </row>
    <row r="9" spans="1:81" ht="27.6" x14ac:dyDescent="0.3">
      <c r="A9" s="69" t="s">
        <v>167</v>
      </c>
      <c r="B9" s="73">
        <v>122922</v>
      </c>
      <c r="C9" s="73">
        <v>45888</v>
      </c>
      <c r="D9" s="73">
        <v>77196</v>
      </c>
      <c r="E9" s="73">
        <v>99218</v>
      </c>
      <c r="F9" s="74">
        <v>85574</v>
      </c>
      <c r="G9" s="73">
        <f t="shared" si="0"/>
        <v>-13.75153701949243</v>
      </c>
      <c r="H9" s="74">
        <f t="shared" si="1"/>
        <v>4.4175616323513314</v>
      </c>
      <c r="I9" s="69" t="e">
        <f>VLOOKUP($A:$A,'2- Dünya Çeyrek Yıllar İthalatı'!$A:$F,2,0)</f>
        <v>#N/A</v>
      </c>
      <c r="J9" s="69" t="e">
        <f>VLOOKUP($A:$A,'2- Dünya Çeyrek Yıllar İthalatı'!$A:$F,3,0)</f>
        <v>#N/A</v>
      </c>
      <c r="K9" s="69" t="e">
        <f>VLOOKUP($A:$A,'2- Dünya Çeyrek Yıllar İthalatı'!$A:$F,4,0)</f>
        <v>#N/A</v>
      </c>
      <c r="L9" s="69" t="e">
        <f>VLOOKUP($A:$A,'2- Dünya Çeyrek Yıllar İthalatı'!$A:$F,5,0)</f>
        <v>#N/A</v>
      </c>
      <c r="M9" s="69" t="e">
        <f>VLOOKUP($A:$A,'2- Dünya Çeyrek Yıllar İthalatı'!$A:$F,6,0)</f>
        <v>#N/A</v>
      </c>
      <c r="N9" s="69" t="e">
        <f t="shared" si="2"/>
        <v>#N/A</v>
      </c>
      <c r="O9" s="69">
        <f>VLOOKUP($A:$A,'3-TR İhracat Göstergeleri'!$A:$P,2,0)</f>
        <v>429</v>
      </c>
      <c r="P9" s="73">
        <f>VLOOKUP($A:$A,'3-TR İhracat Göstergeleri'!$A:$P,3,0)</f>
        <v>146</v>
      </c>
      <c r="Q9" s="69">
        <f>VLOOKUP($A:$A,'3-TR İhracat Göstergeleri'!$A:$P,4,0)</f>
        <v>0.20132810850130231</v>
      </c>
      <c r="R9" s="73">
        <f>VLOOKUP($A:$A,'3-TR İhracat Göstergeleri'!$A:$P,5,0)</f>
        <v>43</v>
      </c>
      <c r="S9" s="69" t="str">
        <f>VLOOKUP($A:$A,'3-TR İhracat Göstergeleri'!$A:$P,6,0)</f>
        <v>Tons</v>
      </c>
      <c r="T9" s="73">
        <f>VLOOKUP($A:$A,'3-TR İhracat Göstergeleri'!$A:$P,7,0)</f>
        <v>9977</v>
      </c>
      <c r="U9" s="69">
        <f>VLOOKUP($A:$A,'3-TR İhracat Göstergeleri'!$A:$P,8,0)</f>
        <v>-32</v>
      </c>
      <c r="V9" s="73">
        <f>VLOOKUP($A:$A,'3-TR İhracat Göstergeleri'!$A:$P,9,0)</f>
        <v>-30</v>
      </c>
      <c r="W9" s="69">
        <f>VLOOKUP($A:$A,'3-TR İhracat Göstergeleri'!$A:$P,10,0)</f>
        <v>-61</v>
      </c>
      <c r="X9" s="73">
        <f>VLOOKUP($A:$A,'3-TR İhracat Göstergeleri'!$A:$P,11,0)</f>
        <v>6</v>
      </c>
      <c r="Y9" s="69">
        <f>VLOOKUP($A:$A,'3-TR İhracat Göstergeleri'!$A:$P,12,0)</f>
        <v>4.4175525105103617</v>
      </c>
      <c r="Z9" s="73">
        <f>VLOOKUP($A:$A,'3-TR İhracat Göstergeleri'!$A:$P,13,0)</f>
        <v>0</v>
      </c>
      <c r="AA9" s="69">
        <f>VLOOKUP($A:$A,'3-TR İhracat Göstergeleri'!$A:$P,14,0)</f>
        <v>5533</v>
      </c>
      <c r="AB9" s="73" t="str">
        <f>VLOOKUP($A:$A,'3-TR İhracat Göstergeleri'!$A:$P,15,0)</f>
        <v>0.49</v>
      </c>
      <c r="AC9" s="69">
        <f>VLOOKUP($A:$A,'3-TR İhracat Göstergeleri'!$A:$P,16,0)</f>
        <v>10</v>
      </c>
      <c r="AD9" s="73">
        <f>VLOOKUP($A:$A,'4-Dünya İthahalat Göstergeleri'!$A:$M,2,0)</f>
        <v>85574</v>
      </c>
      <c r="AE9" s="69">
        <f>VLOOKUP($A:$A,'4-Dünya İthahalat Göstergeleri'!$A:$M,3,0)</f>
        <v>-27596</v>
      </c>
      <c r="AF9" s="73">
        <f>VLOOKUP($A:$A,'4-Dünya İthahalat Göstergeleri'!$A:$M,4,0)</f>
        <v>10258</v>
      </c>
      <c r="AG9" s="69" t="str">
        <f>VLOOKUP($A:$A,'4-Dünya İthahalat Göstergeleri'!$A:$M,5,0)</f>
        <v>Tons</v>
      </c>
      <c r="AH9" s="73">
        <f>VLOOKUP($A:$A,'4-Dünya İthahalat Göstergeleri'!$A:$M,6,0)</f>
        <v>8342</v>
      </c>
      <c r="AI9" s="69">
        <f>VLOOKUP($A:$A,'4-Dünya İthahalat Göstergeleri'!$A:$M,7,0)</f>
        <v>0</v>
      </c>
      <c r="AJ9" s="73">
        <f>VLOOKUP($A:$A,'4-Dünya İthahalat Göstergeleri'!$A:$M,8,0)</f>
        <v>-6</v>
      </c>
      <c r="AK9" s="69">
        <f>VLOOKUP($A:$A,'4-Dünya İthahalat Göstergeleri'!$A:$M,9,0)</f>
        <v>-14</v>
      </c>
      <c r="AL9" s="73">
        <f>VLOOKUP($A:$A,'4-Dünya İthahalat Göstergeleri'!$A:$M,10,0)</f>
        <v>4.4175525105103617</v>
      </c>
      <c r="AM9" s="69">
        <f>VLOOKUP($A:$A,'4-Dünya İthahalat Göstergeleri'!$A:$M,11,0)</f>
        <v>5533</v>
      </c>
      <c r="AN9" s="73" t="str">
        <f>VLOOKUP($A:$A,'4-Dünya İthahalat Göstergeleri'!$A:$M,12,0)</f>
        <v>0.49</v>
      </c>
      <c r="AO9" s="69">
        <f>VLOOKUP($A:$A,'4-Dünya İthahalat Göstergeleri'!$A:$M,13,0)</f>
        <v>8</v>
      </c>
      <c r="AP9" s="73">
        <f>VLOOKUP($A:$A,'5-Dünya Yıllar İhracatı'!$A:$F,2,0)</f>
        <v>70644</v>
      </c>
      <c r="AQ9" s="69">
        <f>VLOOKUP($A:$A,'5-Dünya Yıllar İhracatı'!$A:$F,3,0)</f>
        <v>56435</v>
      </c>
      <c r="AR9" s="73">
        <f>VLOOKUP($A:$A,'5-Dünya Yıllar İhracatı'!$A:$F,4,0)</f>
        <v>74410</v>
      </c>
      <c r="AS9" s="69">
        <f>VLOOKUP($A:$A,'5-Dünya Yıllar İhracatı'!$A:$F,5,0)</f>
        <v>96606</v>
      </c>
      <c r="AT9" s="73">
        <f>VLOOKUP($A:$A,'5-Dünya Yıllar İhracatı'!$A:$F,6,0)</f>
        <v>57978</v>
      </c>
      <c r="AU9" s="69">
        <f t="shared" si="3"/>
        <v>-39.985094093534563</v>
      </c>
      <c r="AV9" s="73">
        <f t="shared" si="4"/>
        <v>163.93941367316205</v>
      </c>
      <c r="AW9" s="69">
        <f>VLOOKUP($A:$A,'6-TR Yıllar İhracatı'!$A:$H,2,0)</f>
        <v>2105</v>
      </c>
      <c r="AX9" s="73">
        <f>VLOOKUP($A:$A,'6-TR Yıllar İhracatı'!$A:$H,3,0)</f>
        <v>2074</v>
      </c>
      <c r="AY9" s="69">
        <f>VLOOKUP($A:$A,'6-TR Yıllar İhracatı'!$A:$H,4,0)</f>
        <v>1695</v>
      </c>
      <c r="AZ9" s="73">
        <f>VLOOKUP($A:$A,'6-TR Yıllar İhracatı'!$A:$H,5,0)</f>
        <v>1089</v>
      </c>
      <c r="BA9" s="69">
        <f>VLOOKUP($A:$A,'6-TR Yıllar İhracatı'!$A:$H,6,0)</f>
        <v>429</v>
      </c>
      <c r="BB9" s="73">
        <f>VLOOKUP($A:$A,'6-TR Yıllar İhracatı'!$A:$H,7,0)</f>
        <v>-606.06060606060612</v>
      </c>
      <c r="BC9" s="69">
        <f>VLOOKUP($A:$A,'6-TR Yıllar İhracatı'!$A:$H,8,0)</f>
        <v>0.20132810850130231</v>
      </c>
      <c r="BD9" s="73">
        <f>VLOOKUP($A:$A,'7-TR Çeyrek Yıllar İhracatı'!$A:$H,2,0)</f>
        <v>49</v>
      </c>
      <c r="BE9" s="69">
        <f>VLOOKUP($A:$A,'7-TR Çeyrek Yıllar İhracatı'!$A:$H,3,0)</f>
        <v>119</v>
      </c>
      <c r="BF9" s="73">
        <f>VLOOKUP($A:$A,'7-TR Çeyrek Yıllar İhracatı'!$A:$H,4,0)</f>
        <v>208</v>
      </c>
      <c r="BG9" s="69">
        <f>VLOOKUP($A:$A,'7-TR Çeyrek Yıllar İhracatı'!$A:$H,5,0)</f>
        <v>113</v>
      </c>
      <c r="BH9" s="73">
        <f>VLOOKUP($A:$A,'7-TR Çeyrek Yıllar İhracatı'!$A:$H,6,0)</f>
        <v>313</v>
      </c>
      <c r="BI9" s="69">
        <f>VLOOKUP($A:$A,'7-TR Çeyrek Yıllar İhracatı'!$A:$H,7,0)</f>
        <v>538.77551020408157</v>
      </c>
      <c r="BJ9" s="73">
        <f>VLOOKUP($A:$A,'8- TR Yıllar Birim İhracatı'!$A:$H,2,0)</f>
        <v>11317</v>
      </c>
      <c r="BK9" s="69">
        <f>VLOOKUP($A:$A,'8- TR Yıllar Birim İhracatı'!$A:$H,3,0)</f>
        <v>9829</v>
      </c>
      <c r="BL9" s="73">
        <f>VLOOKUP($A:$A,'8- TR Yıllar Birim İhracatı'!$A:$H,4,0)</f>
        <v>11376</v>
      </c>
      <c r="BM9" s="69">
        <f>VLOOKUP($A:$A,'8- TR Yıllar Birim İhracatı'!$A:$H,5,0)</f>
        <v>9991</v>
      </c>
      <c r="BN9" s="73">
        <f>VLOOKUP($A:$A,'8- TR Yıllar Birim İhracatı'!$A:$H,6,0)</f>
        <v>9977</v>
      </c>
      <c r="BO9" s="69">
        <f>VLOOKUP($A:$A,'8- TR Yıllar Birim İhracatı'!$A:$H,7,0)</f>
        <v>429</v>
      </c>
      <c r="BP9" s="73">
        <f>VLOOKUP($A:$A,'8- TR Yıllar Birim İhracatı'!$A:$H,8,0)</f>
        <v>43</v>
      </c>
      <c r="BQ9" s="69">
        <f>VLOOKUP($A:$A,'9-Dünya Yıllar Birim İthalatı'!$A:$N,2,0)</f>
        <v>6417</v>
      </c>
      <c r="BR9" s="73" t="str">
        <f>VLOOKUP($A:$A,'9-Dünya Yıllar Birim İthalatı'!$A:$N,3,0)</f>
        <v>US Dollar/Tons</v>
      </c>
      <c r="BS9" s="69">
        <f>VLOOKUP($A:$A,'9-Dünya Yıllar Birim İthalatı'!$A:$N,4,0)</f>
        <v>6598</v>
      </c>
      <c r="BT9" s="73" t="str">
        <f>VLOOKUP($A:$A,'9-Dünya Yıllar Birim İthalatı'!$A:$N,5,0)</f>
        <v>US Dollar/Tons</v>
      </c>
      <c r="BU9" s="69">
        <f>VLOOKUP($A:$A,'9-Dünya Yıllar Birim İthalatı'!$A:$N,6,0)</f>
        <v>6825</v>
      </c>
      <c r="BV9" s="73" t="str">
        <f>VLOOKUP($A:$A,'9-Dünya Yıllar Birim İthalatı'!$A:$N,7,0)</f>
        <v>US Dollar/Tons</v>
      </c>
      <c r="BW9" s="69">
        <f>VLOOKUP($A:$A,'9-Dünya Yıllar Birim İthalatı'!$A:$N,8,0)</f>
        <v>7481</v>
      </c>
      <c r="BX9" s="73" t="str">
        <f>VLOOKUP($A:$A,'9-Dünya Yıllar Birim İthalatı'!$A:$N,9,0)</f>
        <v>US Dollar/Tons</v>
      </c>
      <c r="BY9" s="69">
        <f>VLOOKUP($A:$A,'9-Dünya Yıllar Birim İthalatı'!$A:$N,10,0)</f>
        <v>8342</v>
      </c>
      <c r="BZ9" s="73" t="str">
        <f>VLOOKUP($A:$A,'9-Dünya Yıllar Birim İthalatı'!$A:$N,11,0)</f>
        <v>US Dollar/Tons</v>
      </c>
      <c r="CA9" s="69">
        <f>VLOOKUP($A:$A,'9-Dünya Yıllar Birim İthalatı'!$A:$N,12,0)</f>
        <v>85574</v>
      </c>
      <c r="CB9" s="73">
        <f>VLOOKUP($A:$A,'9-Dünya Yıllar Birim İthalatı'!$A:$N,13,0)</f>
        <v>10258</v>
      </c>
      <c r="CC9" s="69" t="str">
        <f>VLOOKUP($A:$A,'9-Dünya Yıllar Birim İthalatı'!$A:$N,14,0)</f>
        <v>Tons</v>
      </c>
    </row>
    <row r="10" spans="1:81" ht="27.6" x14ac:dyDescent="0.3">
      <c r="A10" s="71" t="s">
        <v>166</v>
      </c>
      <c r="B10" s="75">
        <v>59766</v>
      </c>
      <c r="C10" s="75">
        <v>34053</v>
      </c>
      <c r="D10" s="75">
        <v>45606</v>
      </c>
      <c r="E10" s="75">
        <v>89510</v>
      </c>
      <c r="F10" s="76">
        <v>79462</v>
      </c>
      <c r="G10" s="75">
        <f t="shared" si="0"/>
        <v>-11.225561389788851</v>
      </c>
      <c r="H10" s="76">
        <f t="shared" si="1"/>
        <v>4.1020436397726119</v>
      </c>
      <c r="I10" s="71">
        <f>VLOOKUP($A:$A,'2- Dünya Çeyrek Yıllar İthalatı'!$A:$F,2,0)</f>
        <v>21593</v>
      </c>
      <c r="J10" s="71">
        <f>VLOOKUP($A:$A,'2- Dünya Çeyrek Yıllar İthalatı'!$A:$F,3,0)</f>
        <v>22153</v>
      </c>
      <c r="K10" s="71">
        <f>VLOOKUP($A:$A,'2- Dünya Çeyrek Yıllar İthalatı'!$A:$F,4,0)</f>
        <v>17879</v>
      </c>
      <c r="L10" s="71">
        <f>VLOOKUP($A:$A,'2- Dünya Çeyrek Yıllar İthalatı'!$A:$F,5,0)</f>
        <v>26135</v>
      </c>
      <c r="M10" s="71">
        <f>VLOOKUP($A:$A,'2- Dünya Çeyrek Yıllar İthalatı'!$A:$F,6,0)</f>
        <v>30147</v>
      </c>
      <c r="N10" s="71">
        <f t="shared" si="2"/>
        <v>39.614689945815776</v>
      </c>
      <c r="O10" s="71">
        <f>VLOOKUP($A:$A,'3-TR İhracat Göstergeleri'!$A:$P,2,0)</f>
        <v>1162</v>
      </c>
      <c r="P10" s="75">
        <f>VLOOKUP($A:$A,'3-TR İhracat Göstergeleri'!$A:$P,3,0)</f>
        <v>1162</v>
      </c>
      <c r="Q10" s="71">
        <f>VLOOKUP($A:$A,'3-TR İhracat Göstergeleri'!$A:$P,4,0)</f>
        <v>0.54532228922730364</v>
      </c>
      <c r="R10" s="75">
        <f>VLOOKUP($A:$A,'3-TR İhracat Göstergeleri'!$A:$P,5,0)</f>
        <v>155</v>
      </c>
      <c r="S10" s="71" t="str">
        <f>VLOOKUP($A:$A,'3-TR İhracat Göstergeleri'!$A:$P,6,0)</f>
        <v>Tons</v>
      </c>
      <c r="T10" s="75">
        <f>VLOOKUP($A:$A,'3-TR İhracat Göstergeleri'!$A:$P,7,0)</f>
        <v>7497</v>
      </c>
      <c r="U10" s="71">
        <f>VLOOKUP($A:$A,'3-TR İhracat Göstergeleri'!$A:$P,8,0)</f>
        <v>-8</v>
      </c>
      <c r="V10" s="75">
        <f>VLOOKUP($A:$A,'3-TR İhracat Göstergeleri'!$A:$P,9,0)</f>
        <v>-4</v>
      </c>
      <c r="W10" s="71">
        <f>VLOOKUP($A:$A,'3-TR İhracat Göstergeleri'!$A:$P,10,0)</f>
        <v>-35</v>
      </c>
      <c r="X10" s="75">
        <f>VLOOKUP($A:$A,'3-TR İhracat Göstergeleri'!$A:$P,11,0)</f>
        <v>7</v>
      </c>
      <c r="Y10" s="71">
        <f>VLOOKUP($A:$A,'3-TR İhracat Göstergeleri'!$A:$P,12,0)</f>
        <v>4.1020351694460278</v>
      </c>
      <c r="Z10" s="75">
        <f>VLOOKUP($A:$A,'3-TR İhracat Göstergeleri'!$A:$P,13,0)</f>
        <v>17</v>
      </c>
      <c r="AA10" s="71">
        <f>VLOOKUP($A:$A,'3-TR İhracat Göstergeleri'!$A:$P,14,0)</f>
        <v>2769</v>
      </c>
      <c r="AB10" s="75" t="str">
        <f>VLOOKUP($A:$A,'3-TR İhracat Göstergeleri'!$A:$P,15,0)</f>
        <v>0.71</v>
      </c>
      <c r="AC10" s="71">
        <f>VLOOKUP($A:$A,'3-TR İhracat Göstergeleri'!$A:$P,16,0)</f>
        <v>7</v>
      </c>
      <c r="AD10" s="75">
        <f>VLOOKUP($A:$A,'4-Dünya İthahalat Göstergeleri'!$A:$M,2,0)</f>
        <v>79462</v>
      </c>
      <c r="AE10" s="71">
        <f>VLOOKUP($A:$A,'4-Dünya İthahalat Göstergeleri'!$A:$M,3,0)</f>
        <v>-79178</v>
      </c>
      <c r="AF10" s="75">
        <f>VLOOKUP($A:$A,'4-Dünya İthahalat Göstergeleri'!$A:$M,4,0)</f>
        <v>17738</v>
      </c>
      <c r="AG10" s="71" t="str">
        <f>VLOOKUP($A:$A,'4-Dünya İthahalat Göstergeleri'!$A:$M,5,0)</f>
        <v>Tons</v>
      </c>
      <c r="AH10" s="75">
        <f>VLOOKUP($A:$A,'4-Dünya İthahalat Göstergeleri'!$A:$M,6,0)</f>
        <v>4480</v>
      </c>
      <c r="AI10" s="71">
        <f>VLOOKUP($A:$A,'4-Dünya İthahalat Göstergeleri'!$A:$M,7,0)</f>
        <v>17</v>
      </c>
      <c r="AJ10" s="75">
        <f>VLOOKUP($A:$A,'4-Dünya İthahalat Göstergeleri'!$A:$M,8,0)</f>
        <v>23</v>
      </c>
      <c r="AK10" s="71">
        <f>VLOOKUP($A:$A,'4-Dünya İthahalat Göstergeleri'!$A:$M,9,0)</f>
        <v>-11</v>
      </c>
      <c r="AL10" s="75">
        <f>VLOOKUP($A:$A,'4-Dünya İthahalat Göstergeleri'!$A:$M,10,0)</f>
        <v>4.1020351694460278</v>
      </c>
      <c r="AM10" s="71">
        <f>VLOOKUP($A:$A,'4-Dünya İthahalat Göstergeleri'!$A:$M,11,0)</f>
        <v>2769</v>
      </c>
      <c r="AN10" s="75" t="str">
        <f>VLOOKUP($A:$A,'4-Dünya İthahalat Göstergeleri'!$A:$M,12,0)</f>
        <v>0.71</v>
      </c>
      <c r="AO10" s="71">
        <f>VLOOKUP($A:$A,'4-Dünya İthahalat Göstergeleri'!$A:$M,13,0)</f>
        <v>45449</v>
      </c>
      <c r="AP10" s="75">
        <f>VLOOKUP($A:$A,'5-Dünya Yıllar İhracatı'!$A:$F,2,0)</f>
        <v>7</v>
      </c>
      <c r="AQ10" s="71">
        <f>VLOOKUP($A:$A,'5-Dünya Yıllar İhracatı'!$A:$F,3,0)</f>
        <v>130</v>
      </c>
      <c r="AR10" s="75">
        <f>VLOOKUP($A:$A,'5-Dünya Yıllar İhracatı'!$A:$F,4,0)</f>
        <v>219</v>
      </c>
      <c r="AS10" s="71">
        <f>VLOOKUP($A:$A,'5-Dünya Yıllar İhracatı'!$A:$F,5,0)</f>
        <v>91</v>
      </c>
      <c r="AT10" s="75">
        <f>VLOOKUP($A:$A,'5-Dünya Yıllar İhracatı'!$A:$F,6,0)</f>
        <v>284</v>
      </c>
      <c r="AU10" s="71">
        <f t="shared" si="3"/>
        <v>212.08791208791209</v>
      </c>
      <c r="AV10" s="75">
        <f t="shared" si="4"/>
        <v>-869.56323957930999</v>
      </c>
      <c r="AW10" s="71">
        <f>VLOOKUP($A:$A,'6-TR Yıllar İhracatı'!$A:$H,2,0)</f>
        <v>1154</v>
      </c>
      <c r="AX10" s="75">
        <f>VLOOKUP($A:$A,'6-TR Yıllar İhracatı'!$A:$H,3,0)</f>
        <v>4026</v>
      </c>
      <c r="AY10" s="71">
        <f>VLOOKUP($A:$A,'6-TR Yıllar İhracatı'!$A:$H,4,0)</f>
        <v>4762</v>
      </c>
      <c r="AZ10" s="75">
        <f>VLOOKUP($A:$A,'6-TR Yıllar İhracatı'!$A:$H,5,0)</f>
        <v>1775</v>
      </c>
      <c r="BA10" s="71">
        <f>VLOOKUP($A:$A,'6-TR Yıllar İhracatı'!$A:$H,6,0)</f>
        <v>1162</v>
      </c>
      <c r="BB10" s="75">
        <f>VLOOKUP($A:$A,'6-TR Yıllar İhracatı'!$A:$H,7,0)</f>
        <v>-345.35211267605632</v>
      </c>
      <c r="BC10" s="71">
        <f>VLOOKUP($A:$A,'6-TR Yıllar İhracatı'!$A:$H,8,0)</f>
        <v>0.54532228922730364</v>
      </c>
      <c r="BD10" s="75">
        <f>VLOOKUP($A:$A,'7-TR Çeyrek Yıllar İhracatı'!$A:$H,2,0)</f>
        <v>63</v>
      </c>
      <c r="BE10" s="71">
        <f>VLOOKUP($A:$A,'7-TR Çeyrek Yıllar İhracatı'!$A:$H,3,0)</f>
        <v>694</v>
      </c>
      <c r="BF10" s="75">
        <f>VLOOKUP($A:$A,'7-TR Çeyrek Yıllar İhracatı'!$A:$H,4,0)</f>
        <v>394</v>
      </c>
      <c r="BG10" s="71">
        <f>VLOOKUP($A:$A,'7-TR Çeyrek Yıllar İhracatı'!$A:$H,5,0)</f>
        <v>903</v>
      </c>
      <c r="BH10" s="75">
        <f>VLOOKUP($A:$A,'7-TR Çeyrek Yıllar İhracatı'!$A:$H,6,0)</f>
        <v>570</v>
      </c>
      <c r="BI10" s="71">
        <f>VLOOKUP($A:$A,'7-TR Çeyrek Yıllar İhracatı'!$A:$H,7,0)</f>
        <v>804.7619047619047</v>
      </c>
      <c r="BJ10" s="75">
        <f>VLOOKUP($A:$A,'8- TR Yıllar Birim İhracatı'!$A:$H,2,0)</f>
        <v>8243</v>
      </c>
      <c r="BK10" s="71">
        <f>VLOOKUP($A:$A,'8- TR Yıllar Birim İhracatı'!$A:$H,3,0)</f>
        <v>11982</v>
      </c>
      <c r="BL10" s="75">
        <f>VLOOKUP($A:$A,'8- TR Yıllar Birim İhracatı'!$A:$H,4,0)</f>
        <v>10582</v>
      </c>
      <c r="BM10" s="71">
        <f>VLOOKUP($A:$A,'8- TR Yıllar Birim İhracatı'!$A:$H,5,0)</f>
        <v>9753</v>
      </c>
      <c r="BN10" s="75">
        <f>VLOOKUP($A:$A,'8- TR Yıllar Birim İhracatı'!$A:$H,6,0)</f>
        <v>7497</v>
      </c>
      <c r="BO10" s="71">
        <f>VLOOKUP($A:$A,'8- TR Yıllar Birim İhracatı'!$A:$H,7,0)</f>
        <v>1162</v>
      </c>
      <c r="BP10" s="75">
        <f>VLOOKUP($A:$A,'8- TR Yıllar Birim İhracatı'!$A:$H,8,0)</f>
        <v>155</v>
      </c>
      <c r="BQ10" s="71">
        <f>VLOOKUP($A:$A,'9-Dünya Yıllar Birim İthalatı'!$A:$N,2,0)</f>
        <v>5711</v>
      </c>
      <c r="BR10" s="75" t="str">
        <f>VLOOKUP($A:$A,'9-Dünya Yıllar Birim İthalatı'!$A:$N,3,0)</f>
        <v>US Dollar/Tons</v>
      </c>
      <c r="BS10" s="71">
        <f>VLOOKUP($A:$A,'9-Dünya Yıllar Birim İthalatı'!$A:$N,4,0)</f>
        <v>5369</v>
      </c>
      <c r="BT10" s="75" t="str">
        <f>VLOOKUP($A:$A,'9-Dünya Yıllar Birim İthalatı'!$A:$N,5,0)</f>
        <v>US Dollar/Tons</v>
      </c>
      <c r="BU10" s="71">
        <f>VLOOKUP($A:$A,'9-Dünya Yıllar Birim İthalatı'!$A:$N,6,0)</f>
        <v>5084</v>
      </c>
      <c r="BV10" s="75" t="str">
        <f>VLOOKUP($A:$A,'9-Dünya Yıllar Birim İthalatı'!$A:$N,7,0)</f>
        <v>US Dollar/Tons</v>
      </c>
      <c r="BW10" s="71">
        <f>VLOOKUP($A:$A,'9-Dünya Yıllar Birim İthalatı'!$A:$N,8,0)</f>
        <v>4947</v>
      </c>
      <c r="BX10" s="75" t="str">
        <f>VLOOKUP($A:$A,'9-Dünya Yıllar Birim İthalatı'!$A:$N,9,0)</f>
        <v>US Dollar/Tons</v>
      </c>
      <c r="BY10" s="71">
        <f>VLOOKUP($A:$A,'9-Dünya Yıllar Birim İthalatı'!$A:$N,10,0)</f>
        <v>4480</v>
      </c>
      <c r="BZ10" s="75" t="str">
        <f>VLOOKUP($A:$A,'9-Dünya Yıllar Birim İthalatı'!$A:$N,11,0)</f>
        <v>US Dollar/Tons</v>
      </c>
      <c r="CA10" s="71">
        <f>VLOOKUP($A:$A,'9-Dünya Yıllar Birim İthalatı'!$A:$N,12,0)</f>
        <v>79462</v>
      </c>
      <c r="CB10" s="75">
        <f>VLOOKUP($A:$A,'9-Dünya Yıllar Birim İthalatı'!$A:$N,13,0)</f>
        <v>17738</v>
      </c>
      <c r="CC10" s="71" t="str">
        <f>VLOOKUP($A:$A,'9-Dünya Yıllar Birim İthalatı'!$A:$N,14,0)</f>
        <v>Tons</v>
      </c>
    </row>
    <row r="11" spans="1:81" ht="27.6" x14ac:dyDescent="0.3">
      <c r="A11" s="69" t="s">
        <v>165</v>
      </c>
      <c r="B11" s="73">
        <v>73715</v>
      </c>
      <c r="C11" s="73">
        <v>64089</v>
      </c>
      <c r="D11" s="73">
        <v>71313</v>
      </c>
      <c r="E11" s="73">
        <v>70569</v>
      </c>
      <c r="F11" s="74">
        <v>74092</v>
      </c>
      <c r="G11" s="73">
        <f t="shared" si="0"/>
        <v>4.9922770621661066</v>
      </c>
      <c r="H11" s="74">
        <f t="shared" si="1"/>
        <v>3.8248296966856157</v>
      </c>
      <c r="I11" s="69">
        <f>VLOOKUP($A:$A,'2- Dünya Çeyrek Yıllar İthalatı'!$A:$F,2,0)</f>
        <v>20817</v>
      </c>
      <c r="J11" s="69">
        <f>VLOOKUP($A:$A,'2- Dünya Çeyrek Yıllar İthalatı'!$A:$F,3,0)</f>
        <v>16898</v>
      </c>
      <c r="K11" s="69">
        <f>VLOOKUP($A:$A,'2- Dünya Çeyrek Yıllar İthalatı'!$A:$F,4,0)</f>
        <v>14694</v>
      </c>
      <c r="L11" s="69">
        <f>VLOOKUP($A:$A,'2- Dünya Çeyrek Yıllar İthalatı'!$A:$F,5,0)</f>
        <v>17861</v>
      </c>
      <c r="M11" s="69">
        <f>VLOOKUP($A:$A,'2- Dünya Çeyrek Yıllar İthalatı'!$A:$F,6,0)</f>
        <v>18773</v>
      </c>
      <c r="N11" s="69">
        <f t="shared" si="2"/>
        <v>-9.8188980160445798</v>
      </c>
      <c r="O11" s="69">
        <f>VLOOKUP($A:$A,'3-TR İhracat Göstergeleri'!$A:$P,2,0)</f>
        <v>2379</v>
      </c>
      <c r="P11" s="73">
        <f>VLOOKUP($A:$A,'3-TR İhracat Göstergeleri'!$A:$P,3,0)</f>
        <v>2355</v>
      </c>
      <c r="Q11" s="69">
        <f>VLOOKUP($A:$A,'3-TR İhracat Göstergeleri'!$A:$P,4,0)</f>
        <v>1.1164558744163127</v>
      </c>
      <c r="R11" s="73">
        <f>VLOOKUP($A:$A,'3-TR İhracat Göstergeleri'!$A:$P,5,0)</f>
        <v>320</v>
      </c>
      <c r="S11" s="69" t="str">
        <f>VLOOKUP($A:$A,'3-TR İhracat Göstergeleri'!$A:$P,6,0)</f>
        <v>Tons</v>
      </c>
      <c r="T11" s="73">
        <f>VLOOKUP($A:$A,'3-TR İhracat Göstergeleri'!$A:$P,7,0)</f>
        <v>7434</v>
      </c>
      <c r="U11" s="69">
        <f>VLOOKUP($A:$A,'3-TR İhracat Göstergeleri'!$A:$P,8,0)</f>
        <v>2</v>
      </c>
      <c r="V11" s="73">
        <f>VLOOKUP($A:$A,'3-TR İhracat Göstergeleri'!$A:$P,9,0)</f>
        <v>2</v>
      </c>
      <c r="W11" s="69">
        <f>VLOOKUP($A:$A,'3-TR İhracat Göstergeleri'!$A:$P,10,0)</f>
        <v>-14</v>
      </c>
      <c r="X11" s="73">
        <f>VLOOKUP($A:$A,'3-TR İhracat Göstergeleri'!$A:$P,11,0)</f>
        <v>8</v>
      </c>
      <c r="Y11" s="69">
        <f>VLOOKUP($A:$A,'3-TR İhracat Göstergeleri'!$A:$P,12,0)</f>
        <v>3.8248217987792286</v>
      </c>
      <c r="Z11" s="73">
        <f>VLOOKUP($A:$A,'3-TR İhracat Göstergeleri'!$A:$P,13,0)</f>
        <v>1</v>
      </c>
      <c r="AA11" s="69">
        <f>VLOOKUP($A:$A,'3-TR İhracat Göstergeleri'!$A:$P,14,0)</f>
        <v>2088</v>
      </c>
      <c r="AB11" s="73" t="str">
        <f>VLOOKUP($A:$A,'3-TR İhracat Göstergeleri'!$A:$P,15,0)</f>
        <v>0.48</v>
      </c>
      <c r="AC11" s="69">
        <f>VLOOKUP($A:$A,'3-TR İhracat Göstergeleri'!$A:$P,16,0)</f>
        <v>0</v>
      </c>
      <c r="AD11" s="73">
        <f>VLOOKUP($A:$A,'4-Dünya İthahalat Göstergeleri'!$A:$M,2,0)</f>
        <v>74092</v>
      </c>
      <c r="AE11" s="69">
        <f>VLOOKUP($A:$A,'4-Dünya İthahalat Göstergeleri'!$A:$M,3,0)</f>
        <v>-70096</v>
      </c>
      <c r="AF11" s="73">
        <f>VLOOKUP($A:$A,'4-Dünya İthahalat Göstergeleri'!$A:$M,4,0)</f>
        <v>16257</v>
      </c>
      <c r="AG11" s="69" t="str">
        <f>VLOOKUP($A:$A,'4-Dünya İthahalat Göstergeleri'!$A:$M,5,0)</f>
        <v>Tons</v>
      </c>
      <c r="AH11" s="73">
        <f>VLOOKUP($A:$A,'4-Dünya İthahalat Göstergeleri'!$A:$M,6,0)</f>
        <v>4558</v>
      </c>
      <c r="AI11" s="69">
        <f>VLOOKUP($A:$A,'4-Dünya İthahalat Göstergeleri'!$A:$M,7,0)</f>
        <v>1</v>
      </c>
      <c r="AJ11" s="73">
        <f>VLOOKUP($A:$A,'4-Dünya İthahalat Göstergeleri'!$A:$M,8,0)</f>
        <v>-1</v>
      </c>
      <c r="AK11" s="69">
        <f>VLOOKUP($A:$A,'4-Dünya İthahalat Göstergeleri'!$A:$M,9,0)</f>
        <v>5</v>
      </c>
      <c r="AL11" s="73">
        <f>VLOOKUP($A:$A,'4-Dünya İthahalat Göstergeleri'!$A:$M,10,0)</f>
        <v>3.8248217987792286</v>
      </c>
      <c r="AM11" s="69">
        <f>VLOOKUP($A:$A,'4-Dünya İthahalat Göstergeleri'!$A:$M,11,0)</f>
        <v>2088</v>
      </c>
      <c r="AN11" s="73" t="str">
        <f>VLOOKUP($A:$A,'4-Dünya İthahalat Göstergeleri'!$A:$M,12,0)</f>
        <v>0.48</v>
      </c>
      <c r="AO11" s="69">
        <f>VLOOKUP($A:$A,'4-Dünya İthahalat Göstergeleri'!$A:$M,13,0)</f>
        <v>45478</v>
      </c>
      <c r="AP11" s="73">
        <f>VLOOKUP($A:$A,'5-Dünya Yıllar İhracatı'!$A:$F,2,0)</f>
        <v>1449</v>
      </c>
      <c r="AQ11" s="69">
        <f>VLOOKUP($A:$A,'5-Dünya Yıllar İhracatı'!$A:$F,3,0)</f>
        <v>1577</v>
      </c>
      <c r="AR11" s="73">
        <f>VLOOKUP($A:$A,'5-Dünya Yıllar İhracatı'!$A:$F,4,0)</f>
        <v>2611</v>
      </c>
      <c r="AS11" s="69">
        <f>VLOOKUP($A:$A,'5-Dünya Yıllar İhracatı'!$A:$F,5,0)</f>
        <v>2664</v>
      </c>
      <c r="AT11" s="73">
        <f>VLOOKUP($A:$A,'5-Dünya Yıllar İhracatı'!$A:$F,6,0)</f>
        <v>3996</v>
      </c>
      <c r="AU11" s="69">
        <f t="shared" si="3"/>
        <v>50</v>
      </c>
      <c r="AV11" s="73">
        <f t="shared" si="4"/>
        <v>-205.00066010807564</v>
      </c>
      <c r="AW11" s="69">
        <f>VLOOKUP($A:$A,'6-TR Yıllar İhracatı'!$A:$H,2,0)</f>
        <v>2154</v>
      </c>
      <c r="AX11" s="73">
        <f>VLOOKUP($A:$A,'6-TR Yıllar İhracatı'!$A:$H,3,0)</f>
        <v>2795</v>
      </c>
      <c r="AY11" s="69">
        <f>VLOOKUP($A:$A,'6-TR Yıllar İhracatı'!$A:$H,4,0)</f>
        <v>2580</v>
      </c>
      <c r="AZ11" s="73">
        <f>VLOOKUP($A:$A,'6-TR Yıllar İhracatı'!$A:$H,5,0)</f>
        <v>2775</v>
      </c>
      <c r="BA11" s="69">
        <f>VLOOKUP($A:$A,'6-TR Yıllar İhracatı'!$A:$H,6,0)</f>
        <v>2379</v>
      </c>
      <c r="BB11" s="73">
        <f>VLOOKUP($A:$A,'6-TR Yıllar İhracatı'!$A:$H,7,0)</f>
        <v>-142.70270270270271</v>
      </c>
      <c r="BC11" s="69">
        <f>VLOOKUP($A:$A,'6-TR Yıllar İhracatı'!$A:$H,8,0)</f>
        <v>1.1164558744163127</v>
      </c>
      <c r="BD11" s="73">
        <f>VLOOKUP($A:$A,'7-TR Çeyrek Yıllar İhracatı'!$A:$H,2,0)</f>
        <v>627</v>
      </c>
      <c r="BE11" s="69">
        <f>VLOOKUP($A:$A,'7-TR Çeyrek Yıllar İhracatı'!$A:$H,3,0)</f>
        <v>650</v>
      </c>
      <c r="BF11" s="73">
        <f>VLOOKUP($A:$A,'7-TR Çeyrek Yıllar İhracatı'!$A:$H,4,0)</f>
        <v>527</v>
      </c>
      <c r="BG11" s="69">
        <f>VLOOKUP($A:$A,'7-TR Çeyrek Yıllar İhracatı'!$A:$H,5,0)</f>
        <v>551</v>
      </c>
      <c r="BH11" s="73">
        <f>VLOOKUP($A:$A,'7-TR Çeyrek Yıllar İhracatı'!$A:$H,6,0)</f>
        <v>398</v>
      </c>
      <c r="BI11" s="69">
        <f>VLOOKUP($A:$A,'7-TR Çeyrek Yıllar İhracatı'!$A:$H,7,0)</f>
        <v>-36.523125996810208</v>
      </c>
      <c r="BJ11" s="73">
        <f>VLOOKUP($A:$A,'8- TR Yıllar Birim İhracatı'!$A:$H,2,0)</f>
        <v>7611</v>
      </c>
      <c r="BK11" s="69">
        <f>VLOOKUP($A:$A,'8- TR Yıllar Birim İhracatı'!$A:$H,3,0)</f>
        <v>6719</v>
      </c>
      <c r="BL11" s="73">
        <f>VLOOKUP($A:$A,'8- TR Yıllar Birim İhracatı'!$A:$H,4,0)</f>
        <v>6515</v>
      </c>
      <c r="BM11" s="69">
        <f>VLOOKUP($A:$A,'8- TR Yıllar Birim İhracatı'!$A:$H,5,0)</f>
        <v>6869</v>
      </c>
      <c r="BN11" s="73">
        <f>VLOOKUP($A:$A,'8- TR Yıllar Birim İhracatı'!$A:$H,6,0)</f>
        <v>7434</v>
      </c>
      <c r="BO11" s="69">
        <f>VLOOKUP($A:$A,'8- TR Yıllar Birim İhracatı'!$A:$H,7,0)</f>
        <v>2379</v>
      </c>
      <c r="BP11" s="73">
        <f>VLOOKUP($A:$A,'8- TR Yıllar Birim İhracatı'!$A:$H,8,0)</f>
        <v>320</v>
      </c>
      <c r="BQ11" s="69">
        <f>VLOOKUP($A:$A,'9-Dünya Yıllar Birim İthalatı'!$A:$N,2,0)</f>
        <v>4401</v>
      </c>
      <c r="BR11" s="73" t="str">
        <f>VLOOKUP($A:$A,'9-Dünya Yıllar Birim İthalatı'!$A:$N,3,0)</f>
        <v>US Dollar/Tons</v>
      </c>
      <c r="BS11" s="69">
        <f>VLOOKUP($A:$A,'9-Dünya Yıllar Birim İthalatı'!$A:$N,4,0)</f>
        <v>4203</v>
      </c>
      <c r="BT11" s="73" t="str">
        <f>VLOOKUP($A:$A,'9-Dünya Yıllar Birim İthalatı'!$A:$N,5,0)</f>
        <v>US Dollar/Tons</v>
      </c>
      <c r="BU11" s="69">
        <f>VLOOKUP($A:$A,'9-Dünya Yıllar Birim İthalatı'!$A:$N,6,0)</f>
        <v>4555</v>
      </c>
      <c r="BV11" s="73" t="str">
        <f>VLOOKUP($A:$A,'9-Dünya Yıllar Birim İthalatı'!$A:$N,7,0)</f>
        <v>US Dollar/Tons</v>
      </c>
      <c r="BW11" s="69">
        <f>VLOOKUP($A:$A,'9-Dünya Yıllar Birim İthalatı'!$A:$N,8,0)</f>
        <v>5035</v>
      </c>
      <c r="BX11" s="73" t="str">
        <f>VLOOKUP($A:$A,'9-Dünya Yıllar Birim İthalatı'!$A:$N,9,0)</f>
        <v>US Dollar/Tons</v>
      </c>
      <c r="BY11" s="69">
        <f>VLOOKUP($A:$A,'9-Dünya Yıllar Birim İthalatı'!$A:$N,10,0)</f>
        <v>4558</v>
      </c>
      <c r="BZ11" s="73" t="str">
        <f>VLOOKUP($A:$A,'9-Dünya Yıllar Birim İthalatı'!$A:$N,11,0)</f>
        <v>US Dollar/Tons</v>
      </c>
      <c r="CA11" s="69">
        <f>VLOOKUP($A:$A,'9-Dünya Yıllar Birim İthalatı'!$A:$N,12,0)</f>
        <v>74092</v>
      </c>
      <c r="CB11" s="73">
        <f>VLOOKUP($A:$A,'9-Dünya Yıllar Birim İthalatı'!$A:$N,13,0)</f>
        <v>16257</v>
      </c>
      <c r="CC11" s="69" t="str">
        <f>VLOOKUP($A:$A,'9-Dünya Yıllar Birim İthalatı'!$A:$N,14,0)</f>
        <v>Tons</v>
      </c>
    </row>
    <row r="12" spans="1:81" ht="27.6" x14ac:dyDescent="0.3">
      <c r="A12" s="71" t="s">
        <v>164</v>
      </c>
      <c r="B12" s="75">
        <v>69935</v>
      </c>
      <c r="C12" s="75">
        <v>52647</v>
      </c>
      <c r="D12" s="75">
        <v>61805</v>
      </c>
      <c r="E12" s="75">
        <v>85931</v>
      </c>
      <c r="F12" s="76">
        <v>58022</v>
      </c>
      <c r="G12" s="75">
        <f t="shared" si="0"/>
        <v>-32.478383819576173</v>
      </c>
      <c r="H12" s="76">
        <f t="shared" si="1"/>
        <v>2.9952527757530203</v>
      </c>
      <c r="I12" s="71">
        <f>VLOOKUP($A:$A,'2- Dünya Çeyrek Yıllar İthalatı'!$A:$F,2,0)</f>
        <v>14095</v>
      </c>
      <c r="J12" s="71">
        <f>VLOOKUP($A:$A,'2- Dünya Çeyrek Yıllar İthalatı'!$A:$F,3,0)</f>
        <v>15879</v>
      </c>
      <c r="K12" s="71">
        <f>VLOOKUP($A:$A,'2- Dünya Çeyrek Yıllar İthalatı'!$A:$F,4,0)</f>
        <v>11874</v>
      </c>
      <c r="L12" s="71">
        <f>VLOOKUP($A:$A,'2- Dünya Çeyrek Yıllar İthalatı'!$A:$F,5,0)</f>
        <v>13662</v>
      </c>
      <c r="M12" s="71">
        <f>VLOOKUP($A:$A,'2- Dünya Çeyrek Yıllar İthalatı'!$A:$F,6,0)</f>
        <v>0</v>
      </c>
      <c r="N12" s="71">
        <f t="shared" si="2"/>
        <v>-100</v>
      </c>
      <c r="O12" s="71">
        <f>VLOOKUP($A:$A,'3-TR İhracat Göstergeleri'!$A:$P,2,0)</f>
        <v>14666</v>
      </c>
      <c r="P12" s="75">
        <f>VLOOKUP($A:$A,'3-TR İhracat Göstergeleri'!$A:$P,3,0)</f>
        <v>5811</v>
      </c>
      <c r="Q12" s="71">
        <f>VLOOKUP($A:$A,'3-TR İhracat Göstergeleri'!$A:$P,4,0)</f>
        <v>6.8826993922613049</v>
      </c>
      <c r="R12" s="75">
        <f>VLOOKUP($A:$A,'3-TR İhracat Göstergeleri'!$A:$P,5,0)</f>
        <v>1739</v>
      </c>
      <c r="S12" s="71" t="str">
        <f>VLOOKUP($A:$A,'3-TR İhracat Göstergeleri'!$A:$P,6,0)</f>
        <v>Tons</v>
      </c>
      <c r="T12" s="75">
        <f>VLOOKUP($A:$A,'3-TR İhracat Göstergeleri'!$A:$P,7,0)</f>
        <v>8434</v>
      </c>
      <c r="U12" s="71">
        <f>VLOOKUP($A:$A,'3-TR İhracat Göstergeleri'!$A:$P,8,0)</f>
        <v>-7</v>
      </c>
      <c r="V12" s="75">
        <f>VLOOKUP($A:$A,'3-TR İhracat Göstergeleri'!$A:$P,9,0)</f>
        <v>-5</v>
      </c>
      <c r="W12" s="71">
        <f>VLOOKUP($A:$A,'3-TR İhracat Göstergeleri'!$A:$P,10,0)</f>
        <v>-29</v>
      </c>
      <c r="X12" s="75">
        <f>VLOOKUP($A:$A,'3-TR İhracat Göstergeleri'!$A:$P,11,0)</f>
        <v>9</v>
      </c>
      <c r="Y12" s="71">
        <f>VLOOKUP($A:$A,'3-TR İhracat Göstergeleri'!$A:$P,12,0)</f>
        <v>2.9952465908433896</v>
      </c>
      <c r="Z12" s="75">
        <f>VLOOKUP($A:$A,'3-TR İhracat Göstergeleri'!$A:$P,13,0)</f>
        <v>1</v>
      </c>
      <c r="AA12" s="71">
        <f>VLOOKUP($A:$A,'3-TR İhracat Göstergeleri'!$A:$P,14,0)</f>
        <v>3790</v>
      </c>
      <c r="AB12" s="75" t="str">
        <f>VLOOKUP($A:$A,'3-TR İhracat Göstergeleri'!$A:$P,15,0)</f>
        <v>0.17</v>
      </c>
      <c r="AC12" s="71">
        <f>VLOOKUP($A:$A,'3-TR İhracat Göstergeleri'!$A:$P,16,0)</f>
        <v>0</v>
      </c>
      <c r="AD12" s="75">
        <f>VLOOKUP($A:$A,'4-Dünya İthahalat Göstergeleri'!$A:$M,2,0)</f>
        <v>58022</v>
      </c>
      <c r="AE12" s="71">
        <f>VLOOKUP($A:$A,'4-Dünya İthahalat Göstergeleri'!$A:$M,3,0)</f>
        <v>9591</v>
      </c>
      <c r="AF12" s="75">
        <f>VLOOKUP($A:$A,'4-Dünya İthahalat Göstergeleri'!$A:$M,4,0)</f>
        <v>7140</v>
      </c>
      <c r="AG12" s="71" t="str">
        <f>VLOOKUP($A:$A,'4-Dünya İthahalat Göstergeleri'!$A:$M,5,0)</f>
        <v>Tons</v>
      </c>
      <c r="AH12" s="75">
        <f>VLOOKUP($A:$A,'4-Dünya İthahalat Göstergeleri'!$A:$M,6,0)</f>
        <v>8126</v>
      </c>
      <c r="AI12" s="71">
        <f>VLOOKUP($A:$A,'4-Dünya İthahalat Göstergeleri'!$A:$M,7,0)</f>
        <v>1</v>
      </c>
      <c r="AJ12" s="75">
        <f>VLOOKUP($A:$A,'4-Dünya İthahalat Göstergeleri'!$A:$M,8,0)</f>
        <v>-6</v>
      </c>
      <c r="AK12" s="71">
        <f>VLOOKUP($A:$A,'4-Dünya İthahalat Göstergeleri'!$A:$M,9,0)</f>
        <v>-32</v>
      </c>
      <c r="AL12" s="75">
        <f>VLOOKUP($A:$A,'4-Dünya İthahalat Göstergeleri'!$A:$M,10,0)</f>
        <v>2.9952465908433896</v>
      </c>
      <c r="AM12" s="71">
        <f>VLOOKUP($A:$A,'4-Dünya İthahalat Göstergeleri'!$A:$M,11,0)</f>
        <v>3790</v>
      </c>
      <c r="AN12" s="75" t="str">
        <f>VLOOKUP($A:$A,'4-Dünya İthahalat Göstergeleri'!$A:$M,12,0)</f>
        <v>0.17</v>
      </c>
      <c r="AO12" s="71">
        <f>VLOOKUP($A:$A,'4-Dünya İthahalat Göstergeleri'!$A:$M,13,0)</f>
        <v>45506</v>
      </c>
      <c r="AP12" s="75">
        <f>VLOOKUP($A:$A,'5-Dünya Yıllar İhracatı'!$A:$F,2,0)</f>
        <v>111529</v>
      </c>
      <c r="AQ12" s="71">
        <f>VLOOKUP($A:$A,'5-Dünya Yıllar İhracatı'!$A:$F,3,0)</f>
        <v>84570</v>
      </c>
      <c r="AR12" s="75">
        <f>VLOOKUP($A:$A,'5-Dünya Yıllar İhracatı'!$A:$F,4,0)</f>
        <v>104874</v>
      </c>
      <c r="AS12" s="71">
        <f>VLOOKUP($A:$A,'5-Dünya Yıllar İhracatı'!$A:$F,5,0)</f>
        <v>105928</v>
      </c>
      <c r="AT12" s="75">
        <f>VLOOKUP($A:$A,'5-Dünya Yıllar İhracatı'!$A:$F,6,0)</f>
        <v>67613</v>
      </c>
      <c r="AU12" s="71">
        <f t="shared" si="3"/>
        <v>-36.170795257155802</v>
      </c>
      <c r="AV12" s="75">
        <f t="shared" si="4"/>
        <v>148.30073808701982</v>
      </c>
      <c r="AW12" s="71">
        <f>VLOOKUP($A:$A,'6-TR Yıllar İhracatı'!$A:$H,2,0)</f>
        <v>24304</v>
      </c>
      <c r="AX12" s="75">
        <f>VLOOKUP($A:$A,'6-TR Yıllar İhracatı'!$A:$H,3,0)</f>
        <v>15179</v>
      </c>
      <c r="AY12" s="71">
        <f>VLOOKUP($A:$A,'6-TR Yıllar İhracatı'!$A:$H,4,0)</f>
        <v>19426</v>
      </c>
      <c r="AZ12" s="75">
        <f>VLOOKUP($A:$A,'6-TR Yıllar İhracatı'!$A:$H,5,0)</f>
        <v>20649</v>
      </c>
      <c r="BA12" s="71">
        <f>VLOOKUP($A:$A,'6-TR Yıllar İhracatı'!$A:$H,6,0)</f>
        <v>14666</v>
      </c>
      <c r="BB12" s="75">
        <f>VLOOKUP($A:$A,'6-TR Yıllar İhracatı'!$A:$H,7,0)</f>
        <v>-289.74768753934814</v>
      </c>
      <c r="BC12" s="71">
        <f>VLOOKUP($A:$A,'6-TR Yıllar İhracatı'!$A:$H,8,0)</f>
        <v>6.8826993922613049</v>
      </c>
      <c r="BD12" s="75">
        <f>VLOOKUP($A:$A,'7-TR Çeyrek Yıllar İhracatı'!$A:$H,2,0)</f>
        <v>4179</v>
      </c>
      <c r="BE12" s="71">
        <f>VLOOKUP($A:$A,'7-TR Çeyrek Yıllar İhracatı'!$A:$H,3,0)</f>
        <v>3854</v>
      </c>
      <c r="BF12" s="75">
        <f>VLOOKUP($A:$A,'7-TR Çeyrek Yıllar İhracatı'!$A:$H,4,0)</f>
        <v>2837</v>
      </c>
      <c r="BG12" s="71">
        <f>VLOOKUP($A:$A,'7-TR Çeyrek Yıllar İhracatı'!$A:$H,5,0)</f>
        <v>4406</v>
      </c>
      <c r="BH12" s="75">
        <f>VLOOKUP($A:$A,'7-TR Çeyrek Yıllar İhracatı'!$A:$H,6,0)</f>
        <v>3235</v>
      </c>
      <c r="BI12" s="71">
        <f>VLOOKUP($A:$A,'7-TR Çeyrek Yıllar İhracatı'!$A:$H,7,0)</f>
        <v>-22.589136156975353</v>
      </c>
      <c r="BJ12" s="75">
        <f>VLOOKUP($A:$A,'8- TR Yıllar Birim İhracatı'!$A:$H,2,0)</f>
        <v>9182</v>
      </c>
      <c r="BK12" s="71">
        <f>VLOOKUP($A:$A,'8- TR Yıllar Birim İhracatı'!$A:$H,3,0)</f>
        <v>7993</v>
      </c>
      <c r="BL12" s="75">
        <f>VLOOKUP($A:$A,'8- TR Yıllar Birim İhracatı'!$A:$H,4,0)</f>
        <v>6795</v>
      </c>
      <c r="BM12" s="71">
        <f>VLOOKUP($A:$A,'8- TR Yıllar Birim İhracatı'!$A:$H,5,0)</f>
        <v>7789</v>
      </c>
      <c r="BN12" s="75">
        <f>VLOOKUP($A:$A,'8- TR Yıllar Birim İhracatı'!$A:$H,6,0)</f>
        <v>8434</v>
      </c>
      <c r="BO12" s="71">
        <f>VLOOKUP($A:$A,'8- TR Yıllar Birim İhracatı'!$A:$H,7,0)</f>
        <v>14666</v>
      </c>
      <c r="BP12" s="75">
        <f>VLOOKUP($A:$A,'8- TR Yıllar Birim İhracatı'!$A:$H,8,0)</f>
        <v>1739</v>
      </c>
      <c r="BQ12" s="71">
        <f>VLOOKUP($A:$A,'9-Dünya Yıllar Birim İthalatı'!$A:$N,2,0)</f>
        <v>7734</v>
      </c>
      <c r="BR12" s="75" t="str">
        <f>VLOOKUP($A:$A,'9-Dünya Yıllar Birim İthalatı'!$A:$N,3,0)</f>
        <v>US Dollar/Tons</v>
      </c>
      <c r="BS12" s="71">
        <f>VLOOKUP($A:$A,'9-Dünya Yıllar Birim İthalatı'!$A:$N,4,0)</f>
        <v>7408</v>
      </c>
      <c r="BT12" s="75" t="str">
        <f>VLOOKUP($A:$A,'9-Dünya Yıllar Birim İthalatı'!$A:$N,5,0)</f>
        <v>US Dollar/Tons</v>
      </c>
      <c r="BU12" s="71">
        <f>VLOOKUP($A:$A,'9-Dünya Yıllar Birim İthalatı'!$A:$N,6,0)</f>
        <v>7520</v>
      </c>
      <c r="BV12" s="75" t="str">
        <f>VLOOKUP($A:$A,'9-Dünya Yıllar Birim İthalatı'!$A:$N,7,0)</f>
        <v>US Dollar/Tons</v>
      </c>
      <c r="BW12" s="71">
        <f>VLOOKUP($A:$A,'9-Dünya Yıllar Birim İthalatı'!$A:$N,8,0)</f>
        <v>0</v>
      </c>
      <c r="BX12" s="75">
        <f>VLOOKUP($A:$A,'9-Dünya Yıllar Birim İthalatı'!$A:$N,9,0)</f>
        <v>0</v>
      </c>
      <c r="BY12" s="71">
        <f>VLOOKUP($A:$A,'9-Dünya Yıllar Birim İthalatı'!$A:$N,10,0)</f>
        <v>8126</v>
      </c>
      <c r="BZ12" s="75" t="str">
        <f>VLOOKUP($A:$A,'9-Dünya Yıllar Birim İthalatı'!$A:$N,11,0)</f>
        <v>US Dollar/Tons</v>
      </c>
      <c r="CA12" s="71">
        <f>VLOOKUP($A:$A,'9-Dünya Yıllar Birim İthalatı'!$A:$N,12,0)</f>
        <v>58022</v>
      </c>
      <c r="CB12" s="75">
        <f>VLOOKUP($A:$A,'9-Dünya Yıllar Birim İthalatı'!$A:$N,13,0)</f>
        <v>7140</v>
      </c>
      <c r="CC12" s="71" t="str">
        <f>VLOOKUP($A:$A,'9-Dünya Yıllar Birim İthalatı'!$A:$N,14,0)</f>
        <v>Tons</v>
      </c>
    </row>
    <row r="13" spans="1:81" ht="27.6" x14ac:dyDescent="0.3">
      <c r="A13" s="69" t="s">
        <v>163</v>
      </c>
      <c r="B13" s="73">
        <v>52501</v>
      </c>
      <c r="C13" s="73">
        <v>37876</v>
      </c>
      <c r="D13" s="73">
        <v>105037</v>
      </c>
      <c r="E13" s="73">
        <v>101699</v>
      </c>
      <c r="F13" s="74">
        <v>55461</v>
      </c>
      <c r="G13" s="73">
        <f t="shared" si="0"/>
        <v>-45.465540467457885</v>
      </c>
      <c r="H13" s="74">
        <f t="shared" si="1"/>
        <v>2.8630470200275457</v>
      </c>
      <c r="I13" s="69">
        <f>VLOOKUP($A:$A,'2- Dünya Çeyrek Yıllar İthalatı'!$A:$F,2,0)</f>
        <v>14847</v>
      </c>
      <c r="J13" s="69">
        <f>VLOOKUP($A:$A,'2- Dünya Çeyrek Yıllar İthalatı'!$A:$F,3,0)</f>
        <v>12240</v>
      </c>
      <c r="K13" s="69">
        <f>VLOOKUP($A:$A,'2- Dünya Çeyrek Yıllar İthalatı'!$A:$F,4,0)</f>
        <v>12906</v>
      </c>
      <c r="L13" s="69">
        <f>VLOOKUP($A:$A,'2- Dünya Çeyrek Yıllar İthalatı'!$A:$F,5,0)</f>
        <v>13664</v>
      </c>
      <c r="M13" s="69">
        <f>VLOOKUP($A:$A,'2- Dünya Çeyrek Yıllar İthalatı'!$A:$F,6,0)</f>
        <v>0</v>
      </c>
      <c r="N13" s="69">
        <f t="shared" si="2"/>
        <v>-100</v>
      </c>
      <c r="O13" s="69">
        <f>VLOOKUP($A:$A,'3-TR İhracat Göstergeleri'!$A:$P,2,0)</f>
        <v>632</v>
      </c>
      <c r="P13" s="73">
        <f>VLOOKUP($A:$A,'3-TR İhracat Göstergeleri'!$A:$P,3,0)</f>
        <v>632</v>
      </c>
      <c r="Q13" s="69">
        <f>VLOOKUP($A:$A,'3-TR İhracat Göstergeleri'!$A:$P,4,0)</f>
        <v>0.29659525541450599</v>
      </c>
      <c r="R13" s="73">
        <f>VLOOKUP($A:$A,'3-TR İhracat Göstergeleri'!$A:$P,5,0)</f>
        <v>57</v>
      </c>
      <c r="S13" s="69" t="str">
        <f>VLOOKUP($A:$A,'3-TR İhracat Göstergeleri'!$A:$P,6,0)</f>
        <v>Tons</v>
      </c>
      <c r="T13" s="73">
        <f>VLOOKUP($A:$A,'3-TR İhracat Göstergeleri'!$A:$P,7,0)</f>
        <v>11088</v>
      </c>
      <c r="U13" s="69">
        <f>VLOOKUP($A:$A,'3-TR İhracat Göstergeleri'!$A:$P,8,0)</f>
        <v>-10</v>
      </c>
      <c r="V13" s="73">
        <f>VLOOKUP($A:$A,'3-TR İhracat Göstergeleri'!$A:$P,9,0)</f>
        <v>-14</v>
      </c>
      <c r="W13" s="69">
        <f>VLOOKUP($A:$A,'3-TR İhracat Göstergeleri'!$A:$P,10,0)</f>
        <v>-68</v>
      </c>
      <c r="X13" s="73">
        <f>VLOOKUP($A:$A,'3-TR İhracat Göstergeleri'!$A:$P,11,0)</f>
        <v>10</v>
      </c>
      <c r="Y13" s="69">
        <f>VLOOKUP($A:$A,'3-TR İhracat Göstergeleri'!$A:$P,12,0)</f>
        <v>2.8630411081101172</v>
      </c>
      <c r="Z13" s="73">
        <f>VLOOKUP($A:$A,'3-TR İhracat Göstergeleri'!$A:$P,13,0)</f>
        <v>12</v>
      </c>
      <c r="AA13" s="69">
        <f>VLOOKUP($A:$A,'3-TR İhracat Göstergeleri'!$A:$P,14,0)</f>
        <v>10668</v>
      </c>
      <c r="AB13" s="73" t="str">
        <f>VLOOKUP($A:$A,'3-TR İhracat Göstergeleri'!$A:$P,15,0)</f>
        <v>0.22</v>
      </c>
      <c r="AC13" s="69">
        <f>VLOOKUP($A:$A,'3-TR İhracat Göstergeleri'!$A:$P,16,0)</f>
        <v>10</v>
      </c>
      <c r="AD13" s="73">
        <f>VLOOKUP($A:$A,'4-Dünya İthahalat Göstergeleri'!$A:$M,2,0)</f>
        <v>55461</v>
      </c>
      <c r="AE13" s="69">
        <f>VLOOKUP($A:$A,'4-Dünya İthahalat Göstergeleri'!$A:$M,3,0)</f>
        <v>-54681</v>
      </c>
      <c r="AF13" s="73">
        <f>VLOOKUP($A:$A,'4-Dünya İthahalat Göstergeleri'!$A:$M,4,0)</f>
        <v>12383</v>
      </c>
      <c r="AG13" s="69" t="str">
        <f>VLOOKUP($A:$A,'4-Dünya İthahalat Göstergeleri'!$A:$M,5,0)</f>
        <v>Tons</v>
      </c>
      <c r="AH13" s="73">
        <f>VLOOKUP($A:$A,'4-Dünya İthahalat Göstergeleri'!$A:$M,6,0)</f>
        <v>4479</v>
      </c>
      <c r="AI13" s="69">
        <f>VLOOKUP($A:$A,'4-Dünya İthahalat Göstergeleri'!$A:$M,7,0)</f>
        <v>12</v>
      </c>
      <c r="AJ13" s="73">
        <f>VLOOKUP($A:$A,'4-Dünya İthahalat Göstergeleri'!$A:$M,8,0)</f>
        <v>9</v>
      </c>
      <c r="AK13" s="69">
        <f>VLOOKUP($A:$A,'4-Dünya İthahalat Göstergeleri'!$A:$M,9,0)</f>
        <v>-45</v>
      </c>
      <c r="AL13" s="73">
        <f>VLOOKUP($A:$A,'4-Dünya İthahalat Göstergeleri'!$A:$M,10,0)</f>
        <v>2.8630411081101172</v>
      </c>
      <c r="AM13" s="69">
        <f>VLOOKUP($A:$A,'4-Dünya İthahalat Göstergeleri'!$A:$M,11,0)</f>
        <v>10668</v>
      </c>
      <c r="AN13" s="73" t="str">
        <f>VLOOKUP($A:$A,'4-Dünya İthahalat Göstergeleri'!$A:$M,12,0)</f>
        <v>0.22</v>
      </c>
      <c r="AO13" s="69">
        <f>VLOOKUP($A:$A,'4-Dünya İthahalat Göstergeleri'!$A:$M,13,0)</f>
        <v>8</v>
      </c>
      <c r="AP13" s="73">
        <f>VLOOKUP($A:$A,'5-Dünya Yıllar İhracatı'!$A:$F,2,0)</f>
        <v>2220</v>
      </c>
      <c r="AQ13" s="69">
        <f>VLOOKUP($A:$A,'5-Dünya Yıllar İhracatı'!$A:$F,3,0)</f>
        <v>1170</v>
      </c>
      <c r="AR13" s="73">
        <f>VLOOKUP($A:$A,'5-Dünya Yıllar İhracatı'!$A:$F,4,0)</f>
        <v>2169</v>
      </c>
      <c r="AS13" s="69">
        <f>VLOOKUP($A:$A,'5-Dünya Yıllar İhracatı'!$A:$F,5,0)</f>
        <v>2121</v>
      </c>
      <c r="AT13" s="73">
        <f>VLOOKUP($A:$A,'5-Dünya Yıllar İhracatı'!$A:$F,6,0)</f>
        <v>780</v>
      </c>
      <c r="AU13" s="69">
        <f t="shared" si="3"/>
        <v>-63.224893917963222</v>
      </c>
      <c r="AV13" s="73">
        <f t="shared" si="4"/>
        <v>259.22289976891034</v>
      </c>
      <c r="AW13" s="69">
        <f>VLOOKUP($A:$A,'6-TR Yıllar İhracatı'!$A:$H,2,0)</f>
        <v>1574</v>
      </c>
      <c r="AX13" s="73">
        <f>VLOOKUP($A:$A,'6-TR Yıllar İhracatı'!$A:$H,3,0)</f>
        <v>921</v>
      </c>
      <c r="AY13" s="69">
        <f>VLOOKUP($A:$A,'6-TR Yıllar İhracatı'!$A:$H,4,0)</f>
        <v>1729</v>
      </c>
      <c r="AZ13" s="73">
        <f>VLOOKUP($A:$A,'6-TR Yıllar İhracatı'!$A:$H,5,0)</f>
        <v>1967</v>
      </c>
      <c r="BA13" s="69">
        <f>VLOOKUP($A:$A,'6-TR Yıllar İhracatı'!$A:$H,6,0)</f>
        <v>632</v>
      </c>
      <c r="BB13" s="73">
        <f>VLOOKUP($A:$A,'6-TR Yıllar İhracatı'!$A:$H,7,0)</f>
        <v>-678.69852567361465</v>
      </c>
      <c r="BC13" s="69">
        <f>VLOOKUP($A:$A,'6-TR Yıllar İhracatı'!$A:$H,8,0)</f>
        <v>0.29659525541450599</v>
      </c>
      <c r="BD13" s="73">
        <f>VLOOKUP($A:$A,'7-TR Çeyrek Yıllar İhracatı'!$A:$H,2,0)</f>
        <v>58</v>
      </c>
      <c r="BE13" s="69">
        <f>VLOOKUP($A:$A,'7-TR Çeyrek Yıllar İhracatı'!$A:$H,3,0)</f>
        <v>137</v>
      </c>
      <c r="BF13" s="73">
        <f>VLOOKUP($A:$A,'7-TR Çeyrek Yıllar İhracatı'!$A:$H,4,0)</f>
        <v>14</v>
      </c>
      <c r="BG13" s="69">
        <f>VLOOKUP($A:$A,'7-TR Çeyrek Yıllar İhracatı'!$A:$H,5,0)</f>
        <v>152</v>
      </c>
      <c r="BH13" s="73">
        <f>VLOOKUP($A:$A,'7-TR Çeyrek Yıllar İhracatı'!$A:$H,6,0)</f>
        <v>99</v>
      </c>
      <c r="BI13" s="69">
        <f>VLOOKUP($A:$A,'7-TR Çeyrek Yıllar İhracatı'!$A:$H,7,0)</f>
        <v>70.689655172413794</v>
      </c>
      <c r="BJ13" s="73">
        <f>VLOOKUP($A:$A,'8- TR Yıllar Birim İhracatı'!$A:$H,2,0)</f>
        <v>9314</v>
      </c>
      <c r="BK13" s="69">
        <f>VLOOKUP($A:$A,'8- TR Yıllar Birim İhracatı'!$A:$H,3,0)</f>
        <v>7940</v>
      </c>
      <c r="BL13" s="73">
        <f>VLOOKUP($A:$A,'8- TR Yıllar Birim İhracatı'!$A:$H,4,0)</f>
        <v>8602</v>
      </c>
      <c r="BM13" s="69">
        <f>VLOOKUP($A:$A,'8- TR Yıllar Birim İhracatı'!$A:$H,5,0)</f>
        <v>8590</v>
      </c>
      <c r="BN13" s="73">
        <f>VLOOKUP($A:$A,'8- TR Yıllar Birim İhracatı'!$A:$H,6,0)</f>
        <v>11088</v>
      </c>
      <c r="BO13" s="69">
        <f>VLOOKUP($A:$A,'8- TR Yıllar Birim İhracatı'!$A:$H,7,0)</f>
        <v>632</v>
      </c>
      <c r="BP13" s="73">
        <f>VLOOKUP($A:$A,'8- TR Yıllar Birim İhracatı'!$A:$H,8,0)</f>
        <v>57</v>
      </c>
      <c r="BQ13" s="69">
        <f>VLOOKUP($A:$A,'9-Dünya Yıllar Birim İthalatı'!$A:$N,2,0)</f>
        <v>4474</v>
      </c>
      <c r="BR13" s="73" t="str">
        <f>VLOOKUP($A:$A,'9-Dünya Yıllar Birim İthalatı'!$A:$N,3,0)</f>
        <v>US Dollar/Tons</v>
      </c>
      <c r="BS13" s="69">
        <f>VLOOKUP($A:$A,'9-Dünya Yıllar Birim İthalatı'!$A:$N,4,0)</f>
        <v>3905</v>
      </c>
      <c r="BT13" s="73" t="str">
        <f>VLOOKUP($A:$A,'9-Dünya Yıllar Birim İthalatı'!$A:$N,5,0)</f>
        <v>US Dollar/Tons</v>
      </c>
      <c r="BU13" s="69">
        <f>VLOOKUP($A:$A,'9-Dünya Yıllar Birim İthalatı'!$A:$N,6,0)</f>
        <v>4085</v>
      </c>
      <c r="BV13" s="73" t="str">
        <f>VLOOKUP($A:$A,'9-Dünya Yıllar Birim İthalatı'!$A:$N,7,0)</f>
        <v>US Dollar/Tons</v>
      </c>
      <c r="BW13" s="69">
        <f>VLOOKUP($A:$A,'9-Dünya Yıllar Birim İthalatı'!$A:$N,8,0)</f>
        <v>5025</v>
      </c>
      <c r="BX13" s="73" t="str">
        <f>VLOOKUP($A:$A,'9-Dünya Yıllar Birim İthalatı'!$A:$N,9,0)</f>
        <v>US Dollar/Tons</v>
      </c>
      <c r="BY13" s="69">
        <f>VLOOKUP($A:$A,'9-Dünya Yıllar Birim İthalatı'!$A:$N,10,0)</f>
        <v>4479</v>
      </c>
      <c r="BZ13" s="73" t="str">
        <f>VLOOKUP($A:$A,'9-Dünya Yıllar Birim İthalatı'!$A:$N,11,0)</f>
        <v>US Dollar/Tons</v>
      </c>
      <c r="CA13" s="69">
        <f>VLOOKUP($A:$A,'9-Dünya Yıllar Birim İthalatı'!$A:$N,12,0)</f>
        <v>55461</v>
      </c>
      <c r="CB13" s="73">
        <f>VLOOKUP($A:$A,'9-Dünya Yıllar Birim İthalatı'!$A:$N,13,0)</f>
        <v>12383</v>
      </c>
      <c r="CC13" s="69" t="str">
        <f>VLOOKUP($A:$A,'9-Dünya Yıllar Birim İthalatı'!$A:$N,14,0)</f>
        <v>Tons</v>
      </c>
    </row>
    <row r="14" spans="1:81" ht="27.6" x14ac:dyDescent="0.3">
      <c r="A14" s="71" t="s">
        <v>162</v>
      </c>
      <c r="B14" s="75">
        <v>51034</v>
      </c>
      <c r="C14" s="75">
        <v>39578</v>
      </c>
      <c r="D14" s="75">
        <v>75265</v>
      </c>
      <c r="E14" s="75">
        <v>66298</v>
      </c>
      <c r="F14" s="76">
        <v>52988</v>
      </c>
      <c r="G14" s="75">
        <f t="shared" si="0"/>
        <v>-20.07602039277203</v>
      </c>
      <c r="H14" s="76">
        <f t="shared" si="1"/>
        <v>2.7353840626245396</v>
      </c>
      <c r="I14" s="71">
        <f>VLOOKUP($A:$A,'2- Dünya Çeyrek Yıllar İthalatı'!$A:$F,2,0)</f>
        <v>17729</v>
      </c>
      <c r="J14" s="71">
        <f>VLOOKUP($A:$A,'2- Dünya Çeyrek Yıllar İthalatı'!$A:$F,3,0)</f>
        <v>11003</v>
      </c>
      <c r="K14" s="71">
        <f>VLOOKUP($A:$A,'2- Dünya Çeyrek Yıllar İthalatı'!$A:$F,4,0)</f>
        <v>11255</v>
      </c>
      <c r="L14" s="71">
        <f>VLOOKUP($A:$A,'2- Dünya Çeyrek Yıllar İthalatı'!$A:$F,5,0)</f>
        <v>0</v>
      </c>
      <c r="M14" s="71">
        <f>VLOOKUP($A:$A,'2- Dünya Çeyrek Yıllar İthalatı'!$A:$F,6,0)</f>
        <v>0</v>
      </c>
      <c r="N14" s="71">
        <f t="shared" si="2"/>
        <v>-100</v>
      </c>
      <c r="O14" s="71">
        <f>VLOOKUP($A:$A,'3-TR İhracat Göstergeleri'!$A:$P,2,0)</f>
        <v>22067</v>
      </c>
      <c r="P14" s="75">
        <f>VLOOKUP($A:$A,'3-TR İhracat Göstergeleri'!$A:$P,3,0)</f>
        <v>19313</v>
      </c>
      <c r="Q14" s="71">
        <f>VLOOKUP($A:$A,'3-TR İhracat Göstergeleri'!$A:$P,4,0)</f>
        <v>10.355961236126427</v>
      </c>
      <c r="R14" s="75">
        <f>VLOOKUP($A:$A,'3-TR İhracat Göstergeleri'!$A:$P,5,0)</f>
        <v>3364</v>
      </c>
      <c r="S14" s="71" t="str">
        <f>VLOOKUP($A:$A,'3-TR İhracat Göstergeleri'!$A:$P,6,0)</f>
        <v>Tons</v>
      </c>
      <c r="T14" s="75">
        <f>VLOOKUP($A:$A,'3-TR İhracat Göstergeleri'!$A:$P,7,0)</f>
        <v>6560</v>
      </c>
      <c r="U14" s="71">
        <f>VLOOKUP($A:$A,'3-TR İhracat Göstergeleri'!$A:$P,8,0)</f>
        <v>3</v>
      </c>
      <c r="V14" s="75">
        <f>VLOOKUP($A:$A,'3-TR İhracat Göstergeleri'!$A:$P,9,0)</f>
        <v>1</v>
      </c>
      <c r="W14" s="71">
        <f>VLOOKUP($A:$A,'3-TR İhracat Göstergeleri'!$A:$P,10,0)</f>
        <v>-28</v>
      </c>
      <c r="X14" s="75">
        <f>VLOOKUP($A:$A,'3-TR İhracat Göstergeleri'!$A:$P,11,0)</f>
        <v>11</v>
      </c>
      <c r="Y14" s="71">
        <f>VLOOKUP($A:$A,'3-TR İhracat Göstergeleri'!$A:$P,12,0)</f>
        <v>2.7353784143188706</v>
      </c>
      <c r="Z14" s="75">
        <f>VLOOKUP($A:$A,'3-TR İhracat Göstergeleri'!$A:$P,13,0)</f>
        <v>6</v>
      </c>
      <c r="AA14" s="71">
        <f>VLOOKUP($A:$A,'3-TR İhracat Göstergeleri'!$A:$P,14,0)</f>
        <v>6012</v>
      </c>
      <c r="AB14" s="75" t="str">
        <f>VLOOKUP($A:$A,'3-TR İhracat Göstergeleri'!$A:$P,15,0)</f>
        <v>0.17</v>
      </c>
      <c r="AC14" s="71">
        <f>VLOOKUP($A:$A,'3-TR İhracat Göstergeleri'!$A:$P,16,0)</f>
        <v>0</v>
      </c>
      <c r="AD14" s="75">
        <f>VLOOKUP($A:$A,'4-Dünya İthahalat Göstergeleri'!$A:$M,2,0)</f>
        <v>52988</v>
      </c>
      <c r="AE14" s="71">
        <f>VLOOKUP($A:$A,'4-Dünya İthahalat Göstergeleri'!$A:$M,3,0)</f>
        <v>-26787</v>
      </c>
      <c r="AF14" s="75">
        <f>VLOOKUP($A:$A,'4-Dünya İthahalat Göstergeleri'!$A:$M,4,0)</f>
        <v>8291</v>
      </c>
      <c r="AG14" s="71" t="str">
        <f>VLOOKUP($A:$A,'4-Dünya İthahalat Göstergeleri'!$A:$M,5,0)</f>
        <v>Tons</v>
      </c>
      <c r="AH14" s="75">
        <f>VLOOKUP($A:$A,'4-Dünya İthahalat Göstergeleri'!$A:$M,6,0)</f>
        <v>6391</v>
      </c>
      <c r="AI14" s="71">
        <f>VLOOKUP($A:$A,'4-Dünya İthahalat Göstergeleri'!$A:$M,7,0)</f>
        <v>6</v>
      </c>
      <c r="AJ14" s="75">
        <f>VLOOKUP($A:$A,'4-Dünya İthahalat Göstergeleri'!$A:$M,8,0)</f>
        <v>-2</v>
      </c>
      <c r="AK14" s="71">
        <f>VLOOKUP($A:$A,'4-Dünya İthahalat Göstergeleri'!$A:$M,9,0)</f>
        <v>-20</v>
      </c>
      <c r="AL14" s="75">
        <f>VLOOKUP($A:$A,'4-Dünya İthahalat Göstergeleri'!$A:$M,10,0)</f>
        <v>2.7353784143188706</v>
      </c>
      <c r="AM14" s="71">
        <f>VLOOKUP($A:$A,'4-Dünya İthahalat Göstergeleri'!$A:$M,11,0)</f>
        <v>6012</v>
      </c>
      <c r="AN14" s="75" t="str">
        <f>VLOOKUP($A:$A,'4-Dünya İthahalat Göstergeleri'!$A:$M,12,0)</f>
        <v>0.17</v>
      </c>
      <c r="AO14" s="71">
        <f>VLOOKUP($A:$A,'4-Dünya İthahalat Göstergeleri'!$A:$M,13,0)</f>
        <v>45511</v>
      </c>
      <c r="AP14" s="75">
        <f>VLOOKUP($A:$A,'5-Dünya Yıllar İhracatı'!$A:$F,2,0)</f>
        <v>23974</v>
      </c>
      <c r="AQ14" s="71">
        <f>VLOOKUP($A:$A,'5-Dünya Yıllar İhracatı'!$A:$F,3,0)</f>
        <v>18043</v>
      </c>
      <c r="AR14" s="75">
        <f>VLOOKUP($A:$A,'5-Dünya Yıllar İhracatı'!$A:$F,4,0)</f>
        <v>27385</v>
      </c>
      <c r="AS14" s="71">
        <f>VLOOKUP($A:$A,'5-Dünya Yıllar İhracatı'!$A:$F,5,0)</f>
        <v>30021</v>
      </c>
      <c r="AT14" s="75">
        <f>VLOOKUP($A:$A,'5-Dünya Yıllar İhracatı'!$A:$F,6,0)</f>
        <v>26201</v>
      </c>
      <c r="AU14" s="71">
        <f t="shared" si="3"/>
        <v>-12.724426234968856</v>
      </c>
      <c r="AV14" s="75">
        <f t="shared" si="4"/>
        <v>52.170315553302629</v>
      </c>
      <c r="AW14" s="71">
        <f>VLOOKUP($A:$A,'6-TR Yıllar İhracatı'!$A:$H,2,0)</f>
        <v>25395</v>
      </c>
      <c r="AX14" s="75">
        <f>VLOOKUP($A:$A,'6-TR Yıllar İhracatı'!$A:$H,3,0)</f>
        <v>17576</v>
      </c>
      <c r="AY14" s="71">
        <f>VLOOKUP($A:$A,'6-TR Yıllar İhracatı'!$A:$H,4,0)</f>
        <v>29719</v>
      </c>
      <c r="AZ14" s="75">
        <f>VLOOKUP($A:$A,'6-TR Yıllar İhracatı'!$A:$H,5,0)</f>
        <v>30512</v>
      </c>
      <c r="BA14" s="71">
        <f>VLOOKUP($A:$A,'6-TR Yıllar İhracatı'!$A:$H,6,0)</f>
        <v>22067</v>
      </c>
      <c r="BB14" s="75">
        <f>VLOOKUP($A:$A,'6-TR Yıllar İhracatı'!$A:$H,7,0)</f>
        <v>-276.77635028841115</v>
      </c>
      <c r="BC14" s="71">
        <f>VLOOKUP($A:$A,'6-TR Yıllar İhracatı'!$A:$H,8,0)</f>
        <v>10.355961236126427</v>
      </c>
      <c r="BD14" s="75">
        <f>VLOOKUP($A:$A,'7-TR Çeyrek Yıllar İhracatı'!$A:$H,2,0)</f>
        <v>8079</v>
      </c>
      <c r="BE14" s="71">
        <f>VLOOKUP($A:$A,'7-TR Çeyrek Yıllar İhracatı'!$A:$H,3,0)</f>
        <v>3216</v>
      </c>
      <c r="BF14" s="75">
        <f>VLOOKUP($A:$A,'7-TR Çeyrek Yıllar İhracatı'!$A:$H,4,0)</f>
        <v>4345</v>
      </c>
      <c r="BG14" s="71">
        <f>VLOOKUP($A:$A,'7-TR Çeyrek Yıllar İhracatı'!$A:$H,5,0)</f>
        <v>4686</v>
      </c>
      <c r="BH14" s="75">
        <f>VLOOKUP($A:$A,'7-TR Çeyrek Yıllar İhracatı'!$A:$H,6,0)</f>
        <v>4083</v>
      </c>
      <c r="BI14" s="71">
        <f>VLOOKUP($A:$A,'7-TR Çeyrek Yıllar İhracatı'!$A:$H,7,0)</f>
        <v>-49.461567025621981</v>
      </c>
      <c r="BJ14" s="75">
        <f>VLOOKUP($A:$A,'8- TR Yıllar Birim İhracatı'!$A:$H,2,0)</f>
        <v>6201</v>
      </c>
      <c r="BK14" s="71">
        <f>VLOOKUP($A:$A,'8- TR Yıllar Birim İhracatı'!$A:$H,3,0)</f>
        <v>6042</v>
      </c>
      <c r="BL14" s="75">
        <f>VLOOKUP($A:$A,'8- TR Yıllar Birim İhracatı'!$A:$H,4,0)</f>
        <v>5620</v>
      </c>
      <c r="BM14" s="71">
        <f>VLOOKUP($A:$A,'8- TR Yıllar Birim İhracatı'!$A:$H,5,0)</f>
        <v>6345</v>
      </c>
      <c r="BN14" s="75">
        <f>VLOOKUP($A:$A,'8- TR Yıllar Birim İhracatı'!$A:$H,6,0)</f>
        <v>6560</v>
      </c>
      <c r="BO14" s="71">
        <f>VLOOKUP($A:$A,'8- TR Yıllar Birim İhracatı'!$A:$H,7,0)</f>
        <v>22067</v>
      </c>
      <c r="BP14" s="75">
        <f>VLOOKUP($A:$A,'8- TR Yıllar Birim İhracatı'!$A:$H,8,0)</f>
        <v>3364</v>
      </c>
      <c r="BQ14" s="71">
        <f>VLOOKUP($A:$A,'9-Dünya Yıllar Birim İthalatı'!$A:$N,2,0)</f>
        <v>4494</v>
      </c>
      <c r="BR14" s="75" t="str">
        <f>VLOOKUP($A:$A,'9-Dünya Yıllar Birim İthalatı'!$A:$N,3,0)</f>
        <v>US Dollar/Tons</v>
      </c>
      <c r="BS14" s="71">
        <f>VLOOKUP($A:$A,'9-Dünya Yıllar Birim İthalatı'!$A:$N,4,0)</f>
        <v>5792</v>
      </c>
      <c r="BT14" s="75" t="str">
        <f>VLOOKUP($A:$A,'9-Dünya Yıllar Birim İthalatı'!$A:$N,5,0)</f>
        <v>US Dollar/Tons</v>
      </c>
      <c r="BU14" s="71">
        <f>VLOOKUP($A:$A,'9-Dünya Yıllar Birim İthalatı'!$A:$N,6,0)</f>
        <v>6119</v>
      </c>
      <c r="BV14" s="75" t="str">
        <f>VLOOKUP($A:$A,'9-Dünya Yıllar Birim İthalatı'!$A:$N,7,0)</f>
        <v>US Dollar/Tons</v>
      </c>
      <c r="BW14" s="71">
        <f>VLOOKUP($A:$A,'9-Dünya Yıllar Birim İthalatı'!$A:$N,8,0)</f>
        <v>6207</v>
      </c>
      <c r="BX14" s="75" t="str">
        <f>VLOOKUP($A:$A,'9-Dünya Yıllar Birim İthalatı'!$A:$N,9,0)</f>
        <v>US Dollar/Tons</v>
      </c>
      <c r="BY14" s="71">
        <f>VLOOKUP($A:$A,'9-Dünya Yıllar Birim İthalatı'!$A:$N,10,0)</f>
        <v>6391</v>
      </c>
      <c r="BZ14" s="75" t="str">
        <f>VLOOKUP($A:$A,'9-Dünya Yıllar Birim İthalatı'!$A:$N,11,0)</f>
        <v>US Dollar/Tons</v>
      </c>
      <c r="CA14" s="71">
        <f>VLOOKUP($A:$A,'9-Dünya Yıllar Birim İthalatı'!$A:$N,12,0)</f>
        <v>52988</v>
      </c>
      <c r="CB14" s="75">
        <f>VLOOKUP($A:$A,'9-Dünya Yıllar Birim İthalatı'!$A:$N,13,0)</f>
        <v>8291</v>
      </c>
      <c r="CC14" s="71" t="str">
        <f>VLOOKUP($A:$A,'9-Dünya Yıllar Birim İthalatı'!$A:$N,14,0)</f>
        <v>Tons</v>
      </c>
    </row>
    <row r="15" spans="1:81" ht="27.6" x14ac:dyDescent="0.3">
      <c r="A15" s="69" t="s">
        <v>161</v>
      </c>
      <c r="B15" s="73">
        <v>49384</v>
      </c>
      <c r="C15" s="73">
        <v>44991</v>
      </c>
      <c r="D15" s="73">
        <v>71413</v>
      </c>
      <c r="E15" s="73">
        <v>97876</v>
      </c>
      <c r="F15" s="74">
        <v>52598</v>
      </c>
      <c r="G15" s="73">
        <f t="shared" si="0"/>
        <v>-46.260574604601743</v>
      </c>
      <c r="H15" s="74">
        <f t="shared" si="1"/>
        <v>2.7152512064226908</v>
      </c>
      <c r="I15" s="69">
        <f>VLOOKUP($A:$A,'2- Dünya Çeyrek Yıllar İthalatı'!$A:$F,2,0)</f>
        <v>13305</v>
      </c>
      <c r="J15" s="69">
        <f>VLOOKUP($A:$A,'2- Dünya Çeyrek Yıllar İthalatı'!$A:$F,3,0)</f>
        <v>11724</v>
      </c>
      <c r="K15" s="69">
        <f>VLOOKUP($A:$A,'2- Dünya Çeyrek Yıllar İthalatı'!$A:$F,4,0)</f>
        <v>8871</v>
      </c>
      <c r="L15" s="69">
        <f>VLOOKUP($A:$A,'2- Dünya Çeyrek Yıllar İthalatı'!$A:$F,5,0)</f>
        <v>0</v>
      </c>
      <c r="M15" s="69">
        <f>VLOOKUP($A:$A,'2- Dünya Çeyrek Yıllar İthalatı'!$A:$F,6,0)</f>
        <v>0</v>
      </c>
      <c r="N15" s="69">
        <f t="shared" si="2"/>
        <v>-100</v>
      </c>
      <c r="O15" s="69">
        <f>VLOOKUP($A:$A,'3-TR İhracat Göstergeleri'!$A:$P,2,0)</f>
        <v>2</v>
      </c>
      <c r="P15" s="73">
        <f>VLOOKUP($A:$A,'3-TR İhracat Göstergeleri'!$A:$P,3,0)</f>
        <v>2</v>
      </c>
      <c r="Q15" s="69">
        <f>VLOOKUP($A:$A,'3-TR İhracat Göstergeleri'!$A:$P,4,0)</f>
        <v>9.3859258042565169E-4</v>
      </c>
      <c r="R15" s="73">
        <f>VLOOKUP($A:$A,'3-TR İhracat Göstergeleri'!$A:$P,5,0)</f>
        <v>0</v>
      </c>
      <c r="S15" s="69" t="str">
        <f>VLOOKUP($A:$A,'3-TR İhracat Göstergeleri'!$A:$P,6,0)</f>
        <v>Tons</v>
      </c>
      <c r="T15" s="73">
        <f>VLOOKUP($A:$A,'3-TR İhracat Göstergeleri'!$A:$P,7,0)</f>
        <v>0</v>
      </c>
      <c r="U15" s="69">
        <f>VLOOKUP($A:$A,'3-TR İhracat Göstergeleri'!$A:$P,8,0)</f>
        <v>0</v>
      </c>
      <c r="V15" s="73">
        <f>VLOOKUP($A:$A,'3-TR İhracat Göstergeleri'!$A:$P,9,0)</f>
        <v>0</v>
      </c>
      <c r="W15" s="69">
        <f>VLOOKUP($A:$A,'3-TR İhracat Göstergeleri'!$A:$P,10,0)</f>
        <v>38</v>
      </c>
      <c r="X15" s="73">
        <f>VLOOKUP($A:$A,'3-TR İhracat Göstergeleri'!$A:$P,11,0)</f>
        <v>12</v>
      </c>
      <c r="Y15" s="69">
        <f>VLOOKUP($A:$A,'3-TR İhracat Göstergeleri'!$A:$P,12,0)</f>
        <v>2.7152455996894385</v>
      </c>
      <c r="Z15" s="73">
        <f>VLOOKUP($A:$A,'3-TR İhracat Göstergeleri'!$A:$P,13,0)</f>
        <v>9</v>
      </c>
      <c r="AA15" s="69">
        <f>VLOOKUP($A:$A,'3-TR İhracat Göstergeleri'!$A:$P,14,0)</f>
        <v>2049</v>
      </c>
      <c r="AB15" s="73" t="str">
        <f>VLOOKUP($A:$A,'3-TR İhracat Göstergeleri'!$A:$P,15,0)</f>
        <v>0.72</v>
      </c>
      <c r="AC15" s="69">
        <f>VLOOKUP($A:$A,'3-TR İhracat Göstergeleri'!$A:$P,16,0)</f>
        <v>5</v>
      </c>
      <c r="AD15" s="73">
        <f>VLOOKUP($A:$A,'4-Dünya İthahalat Göstergeleri'!$A:$M,2,0)</f>
        <v>52598</v>
      </c>
      <c r="AE15" s="69">
        <f>VLOOKUP($A:$A,'4-Dünya İthahalat Göstergeleri'!$A:$M,3,0)</f>
        <v>-52598</v>
      </c>
      <c r="AF15" s="73">
        <f>VLOOKUP($A:$A,'4-Dünya İthahalat Göstergeleri'!$A:$M,4,0)</f>
        <v>8569</v>
      </c>
      <c r="AG15" s="69" t="str">
        <f>VLOOKUP($A:$A,'4-Dünya İthahalat Göstergeleri'!$A:$M,5,0)</f>
        <v>Tons</v>
      </c>
      <c r="AH15" s="73">
        <f>VLOOKUP($A:$A,'4-Dünya İthahalat Göstergeleri'!$A:$M,6,0)</f>
        <v>6138</v>
      </c>
      <c r="AI15" s="69">
        <f>VLOOKUP($A:$A,'4-Dünya İthahalat Göstergeleri'!$A:$M,7,0)</f>
        <v>9</v>
      </c>
      <c r="AJ15" s="73">
        <f>VLOOKUP($A:$A,'4-Dünya İthahalat Göstergeleri'!$A:$M,8,0)</f>
        <v>3</v>
      </c>
      <c r="AK15" s="69">
        <f>VLOOKUP($A:$A,'4-Dünya İthahalat Göstergeleri'!$A:$M,9,0)</f>
        <v>-46</v>
      </c>
      <c r="AL15" s="73">
        <f>VLOOKUP($A:$A,'4-Dünya İthahalat Göstergeleri'!$A:$M,10,0)</f>
        <v>2.7152455996894385</v>
      </c>
      <c r="AM15" s="69">
        <f>VLOOKUP($A:$A,'4-Dünya İthahalat Göstergeleri'!$A:$M,11,0)</f>
        <v>2049</v>
      </c>
      <c r="AN15" s="73" t="str">
        <f>VLOOKUP($A:$A,'4-Dünya İthahalat Göstergeleri'!$A:$M,12,0)</f>
        <v>0.72</v>
      </c>
      <c r="AO15" s="69">
        <f>VLOOKUP($A:$A,'4-Dünya İthahalat Göstergeleri'!$A:$M,13,0)</f>
        <v>45326</v>
      </c>
      <c r="AP15" s="73" t="e">
        <f>VLOOKUP($A:$A,'5-Dünya Yıllar İhracatı'!$A:$F,2,0)</f>
        <v>#N/A</v>
      </c>
      <c r="AQ15" s="69" t="e">
        <f>VLOOKUP($A:$A,'5-Dünya Yıllar İhracatı'!$A:$F,3,0)</f>
        <v>#N/A</v>
      </c>
      <c r="AR15" s="73" t="e">
        <f>VLOOKUP($A:$A,'5-Dünya Yıllar İhracatı'!$A:$F,4,0)</f>
        <v>#N/A</v>
      </c>
      <c r="AS15" s="69" t="e">
        <f>VLOOKUP($A:$A,'5-Dünya Yıllar İhracatı'!$A:$F,5,0)</f>
        <v>#N/A</v>
      </c>
      <c r="AT15" s="73" t="e">
        <f>VLOOKUP($A:$A,'5-Dünya Yıllar İhracatı'!$A:$F,6,0)</f>
        <v>#N/A</v>
      </c>
      <c r="AU15" s="69" t="e">
        <f t="shared" si="3"/>
        <v>#N/A</v>
      </c>
      <c r="AV15" s="73" t="e">
        <f t="shared" si="4"/>
        <v>#N/A</v>
      </c>
      <c r="AW15" s="69">
        <f>VLOOKUP($A:$A,'6-TR Yıllar İhracatı'!$A:$H,2,0)</f>
        <v>0</v>
      </c>
      <c r="AX15" s="73">
        <f>VLOOKUP($A:$A,'6-TR Yıllar İhracatı'!$A:$H,3,0)</f>
        <v>0</v>
      </c>
      <c r="AY15" s="69">
        <f>VLOOKUP($A:$A,'6-TR Yıllar İhracatı'!$A:$H,4,0)</f>
        <v>0</v>
      </c>
      <c r="AZ15" s="73">
        <f>VLOOKUP($A:$A,'6-TR Yıllar İhracatı'!$A:$H,5,0)</f>
        <v>1</v>
      </c>
      <c r="BA15" s="69">
        <f>VLOOKUP($A:$A,'6-TR Yıllar İhracatı'!$A:$H,6,0)</f>
        <v>2</v>
      </c>
      <c r="BB15" s="73">
        <f>VLOOKUP($A:$A,'6-TR Yıllar İhracatı'!$A:$H,7,0)</f>
        <v>1000</v>
      </c>
      <c r="BC15" s="69">
        <f>VLOOKUP($A:$A,'6-TR Yıllar İhracatı'!$A:$H,8,0)</f>
        <v>9.3859258042565169E-4</v>
      </c>
      <c r="BD15" s="73">
        <f>VLOOKUP($A:$A,'7-TR Çeyrek Yıllar İhracatı'!$A:$H,2,0)</f>
        <v>0</v>
      </c>
      <c r="BE15" s="69">
        <f>VLOOKUP($A:$A,'7-TR Çeyrek Yıllar İhracatı'!$A:$H,3,0)</f>
        <v>0</v>
      </c>
      <c r="BF15" s="73">
        <f>VLOOKUP($A:$A,'7-TR Çeyrek Yıllar İhracatı'!$A:$H,4,0)</f>
        <v>1</v>
      </c>
      <c r="BG15" s="69">
        <f>VLOOKUP($A:$A,'7-TR Çeyrek Yıllar İhracatı'!$A:$H,5,0)</f>
        <v>0</v>
      </c>
      <c r="BH15" s="73">
        <f>VLOOKUP($A:$A,'7-TR Çeyrek Yıllar İhracatı'!$A:$H,6,0)</f>
        <v>0</v>
      </c>
      <c r="BI15" s="69" t="e">
        <f>VLOOKUP($A:$A,'7-TR Çeyrek Yıllar İhracatı'!$A:$H,7,0)</f>
        <v>#DIV/0!</v>
      </c>
      <c r="BJ15" s="73">
        <f>VLOOKUP($A:$A,'8- TR Yıllar Birim İhracatı'!$A:$H,2,0)</f>
        <v>0</v>
      </c>
      <c r="BK15" s="69">
        <f>VLOOKUP($A:$A,'8- TR Yıllar Birim İhracatı'!$A:$H,3,0)</f>
        <v>0</v>
      </c>
      <c r="BL15" s="73">
        <f>VLOOKUP($A:$A,'8- TR Yıllar Birim İhracatı'!$A:$H,4,0)</f>
        <v>0</v>
      </c>
      <c r="BM15" s="69">
        <f>VLOOKUP($A:$A,'8- TR Yıllar Birim İhracatı'!$A:$H,5,0)</f>
        <v>0</v>
      </c>
      <c r="BN15" s="73">
        <f>VLOOKUP($A:$A,'8- TR Yıllar Birim İhracatı'!$A:$H,6,0)</f>
        <v>0</v>
      </c>
      <c r="BO15" s="69">
        <f>VLOOKUP($A:$A,'8- TR Yıllar Birim İhracatı'!$A:$H,7,0)</f>
        <v>2</v>
      </c>
      <c r="BP15" s="73">
        <f>VLOOKUP($A:$A,'8- TR Yıllar Birim İhracatı'!$A:$H,8,0)</f>
        <v>0</v>
      </c>
      <c r="BQ15" s="69">
        <f>VLOOKUP($A:$A,'9-Dünya Yıllar Birim İthalatı'!$A:$N,2,0)</f>
        <v>5502</v>
      </c>
      <c r="BR15" s="73" t="str">
        <f>VLOOKUP($A:$A,'9-Dünya Yıllar Birim İthalatı'!$A:$N,3,0)</f>
        <v>US Dollar/Tons</v>
      </c>
      <c r="BS15" s="69">
        <f>VLOOKUP($A:$A,'9-Dünya Yıllar Birim İthalatı'!$A:$N,4,0)</f>
        <v>4364</v>
      </c>
      <c r="BT15" s="73" t="str">
        <f>VLOOKUP($A:$A,'9-Dünya Yıllar Birim İthalatı'!$A:$N,5,0)</f>
        <v>US Dollar/Tons</v>
      </c>
      <c r="BU15" s="69">
        <f>VLOOKUP($A:$A,'9-Dünya Yıllar Birim İthalatı'!$A:$N,6,0)</f>
        <v>4878</v>
      </c>
      <c r="BV15" s="73" t="str">
        <f>VLOOKUP($A:$A,'9-Dünya Yıllar Birim İthalatı'!$A:$N,7,0)</f>
        <v>US Dollar/Tons</v>
      </c>
      <c r="BW15" s="69">
        <f>VLOOKUP($A:$A,'9-Dünya Yıllar Birim İthalatı'!$A:$N,8,0)</f>
        <v>6136</v>
      </c>
      <c r="BX15" s="73" t="str">
        <f>VLOOKUP($A:$A,'9-Dünya Yıllar Birim İthalatı'!$A:$N,9,0)</f>
        <v>US Dollar/Tons</v>
      </c>
      <c r="BY15" s="69">
        <f>VLOOKUP($A:$A,'9-Dünya Yıllar Birim İthalatı'!$A:$N,10,0)</f>
        <v>6138</v>
      </c>
      <c r="BZ15" s="73" t="str">
        <f>VLOOKUP($A:$A,'9-Dünya Yıllar Birim İthalatı'!$A:$N,11,0)</f>
        <v>US Dollar/Tons</v>
      </c>
      <c r="CA15" s="69">
        <f>VLOOKUP($A:$A,'9-Dünya Yıllar Birim İthalatı'!$A:$N,12,0)</f>
        <v>52598</v>
      </c>
      <c r="CB15" s="73">
        <f>VLOOKUP($A:$A,'9-Dünya Yıllar Birim İthalatı'!$A:$N,13,0)</f>
        <v>8569</v>
      </c>
      <c r="CC15" s="69" t="str">
        <f>VLOOKUP($A:$A,'9-Dünya Yıllar Birim İthalatı'!$A:$N,14,0)</f>
        <v>Tons</v>
      </c>
    </row>
    <row r="16" spans="1:81" ht="27.6" x14ac:dyDescent="0.3">
      <c r="A16" s="71" t="s">
        <v>160</v>
      </c>
      <c r="B16" s="75">
        <v>147304</v>
      </c>
      <c r="C16" s="75">
        <v>81167</v>
      </c>
      <c r="D16" s="75">
        <v>90566</v>
      </c>
      <c r="E16" s="75">
        <v>64186</v>
      </c>
      <c r="F16" s="76">
        <v>48017</v>
      </c>
      <c r="G16" s="75">
        <f t="shared" si="0"/>
        <v>-25.190851587573615</v>
      </c>
      <c r="H16" s="76">
        <f t="shared" si="1"/>
        <v>2.4787675801132809</v>
      </c>
      <c r="I16" s="71">
        <f>VLOOKUP($A:$A,'2- Dünya Çeyrek Yıllar İthalatı'!$A:$F,2,0)</f>
        <v>11194</v>
      </c>
      <c r="J16" s="71">
        <f>VLOOKUP($A:$A,'2- Dünya Çeyrek Yıllar İthalatı'!$A:$F,3,0)</f>
        <v>14365</v>
      </c>
      <c r="K16" s="71">
        <f>VLOOKUP($A:$A,'2- Dünya Çeyrek Yıllar İthalatı'!$A:$F,4,0)</f>
        <v>12690</v>
      </c>
      <c r="L16" s="71">
        <f>VLOOKUP($A:$A,'2- Dünya Çeyrek Yıllar İthalatı'!$A:$F,5,0)</f>
        <v>9887</v>
      </c>
      <c r="M16" s="71">
        <f>VLOOKUP($A:$A,'2- Dünya Çeyrek Yıllar İthalatı'!$A:$F,6,0)</f>
        <v>9458</v>
      </c>
      <c r="N16" s="71">
        <f t="shared" si="2"/>
        <v>-15.508308022154726</v>
      </c>
      <c r="O16" s="71">
        <f>VLOOKUP($A:$A,'3-TR İhracat Göstergeleri'!$A:$P,2,0)</f>
        <v>6486</v>
      </c>
      <c r="P16" s="75">
        <f>VLOOKUP($A:$A,'3-TR İhracat Göstergeleri'!$A:$P,3,0)</f>
        <v>6485</v>
      </c>
      <c r="Q16" s="71">
        <f>VLOOKUP($A:$A,'3-TR İhracat Göstergeleri'!$A:$P,4,0)</f>
        <v>3.0438557383203886</v>
      </c>
      <c r="R16" s="75">
        <f>VLOOKUP($A:$A,'3-TR İhracat Göstergeleri'!$A:$P,5,0)</f>
        <v>772</v>
      </c>
      <c r="S16" s="71" t="str">
        <f>VLOOKUP($A:$A,'3-TR İhracat Göstergeleri'!$A:$P,6,0)</f>
        <v>Tons</v>
      </c>
      <c r="T16" s="75">
        <f>VLOOKUP($A:$A,'3-TR İhracat Göstergeleri'!$A:$P,7,0)</f>
        <v>8402</v>
      </c>
      <c r="U16" s="71">
        <f>VLOOKUP($A:$A,'3-TR İhracat Göstergeleri'!$A:$P,8,0)</f>
        <v>-20</v>
      </c>
      <c r="V16" s="75">
        <f>VLOOKUP($A:$A,'3-TR İhracat Göstergeleri'!$A:$P,9,0)</f>
        <v>-15</v>
      </c>
      <c r="W16" s="71">
        <f>VLOOKUP($A:$A,'3-TR İhracat Göstergeleri'!$A:$P,10,0)</f>
        <v>45</v>
      </c>
      <c r="X16" s="75">
        <f>VLOOKUP($A:$A,'3-TR İhracat Göstergeleri'!$A:$P,11,0)</f>
        <v>13</v>
      </c>
      <c r="Y16" s="71">
        <f>VLOOKUP($A:$A,'3-TR İhracat Göstergeleri'!$A:$P,12,0)</f>
        <v>2.4787624616960295</v>
      </c>
      <c r="Z16" s="75">
        <f>VLOOKUP($A:$A,'3-TR İhracat Göstergeleri'!$A:$P,13,0)</f>
        <v>-22</v>
      </c>
      <c r="AA16" s="71">
        <f>VLOOKUP($A:$A,'3-TR İhracat Göstergeleri'!$A:$P,14,0)</f>
        <v>2637</v>
      </c>
      <c r="AB16" s="75" t="str">
        <f>VLOOKUP($A:$A,'3-TR İhracat Göstergeleri'!$A:$P,15,0)</f>
        <v>0.43</v>
      </c>
      <c r="AC16" s="71">
        <f>VLOOKUP($A:$A,'3-TR İhracat Göstergeleri'!$A:$P,16,0)</f>
        <v>0</v>
      </c>
      <c r="AD16" s="75">
        <f>VLOOKUP($A:$A,'4-Dünya İthahalat Göstergeleri'!$A:$M,2,0)</f>
        <v>48017</v>
      </c>
      <c r="AE16" s="71">
        <f>VLOOKUP($A:$A,'4-Dünya İthahalat Göstergeleri'!$A:$M,3,0)</f>
        <v>1891</v>
      </c>
      <c r="AF16" s="75">
        <f>VLOOKUP($A:$A,'4-Dünya İthahalat Göstergeleri'!$A:$M,4,0)</f>
        <v>6957</v>
      </c>
      <c r="AG16" s="71" t="str">
        <f>VLOOKUP($A:$A,'4-Dünya İthahalat Göstergeleri'!$A:$M,5,0)</f>
        <v>Tons</v>
      </c>
      <c r="AH16" s="75">
        <f>VLOOKUP($A:$A,'4-Dünya İthahalat Göstergeleri'!$A:$M,6,0)</f>
        <v>6902</v>
      </c>
      <c r="AI16" s="71">
        <f>VLOOKUP($A:$A,'4-Dünya İthahalat Göstergeleri'!$A:$M,7,0)</f>
        <v>-22</v>
      </c>
      <c r="AJ16" s="75">
        <f>VLOOKUP($A:$A,'4-Dünya İthahalat Göstergeleri'!$A:$M,8,0)</f>
        <v>-22</v>
      </c>
      <c r="AK16" s="71">
        <f>VLOOKUP($A:$A,'4-Dünya İthahalat Göstergeleri'!$A:$M,9,0)</f>
        <v>-25</v>
      </c>
      <c r="AL16" s="75">
        <f>VLOOKUP($A:$A,'4-Dünya İthahalat Göstergeleri'!$A:$M,10,0)</f>
        <v>2.4787624616960295</v>
      </c>
      <c r="AM16" s="71">
        <f>VLOOKUP($A:$A,'4-Dünya İthahalat Göstergeleri'!$A:$M,11,0)</f>
        <v>2637</v>
      </c>
      <c r="AN16" s="75" t="str">
        <f>VLOOKUP($A:$A,'4-Dünya İthahalat Göstergeleri'!$A:$M,12,0)</f>
        <v>0.43</v>
      </c>
      <c r="AO16" s="71">
        <f>VLOOKUP($A:$A,'4-Dünya İthahalat Göstergeleri'!$A:$M,13,0)</f>
        <v>0</v>
      </c>
      <c r="AP16" s="75">
        <f>VLOOKUP($A:$A,'5-Dünya Yıllar İhracatı'!$A:$F,2,0)</f>
        <v>152825</v>
      </c>
      <c r="AQ16" s="71">
        <f>VLOOKUP($A:$A,'5-Dünya Yıllar İhracatı'!$A:$F,3,0)</f>
        <v>87002</v>
      </c>
      <c r="AR16" s="75">
        <f>VLOOKUP($A:$A,'5-Dünya Yıllar İhracatı'!$A:$F,4,0)</f>
        <v>87168</v>
      </c>
      <c r="AS16" s="71">
        <f>VLOOKUP($A:$A,'5-Dünya Yıllar İhracatı'!$A:$F,5,0)</f>
        <v>66628</v>
      </c>
      <c r="AT16" s="75">
        <f>VLOOKUP($A:$A,'5-Dünya Yıllar İhracatı'!$A:$F,6,0)</f>
        <v>49908</v>
      </c>
      <c r="AU16" s="71">
        <f t="shared" si="3"/>
        <v>-25.094554841808247</v>
      </c>
      <c r="AV16" s="75">
        <f t="shared" si="4"/>
        <v>102.88800615377993</v>
      </c>
      <c r="AW16" s="71">
        <f>VLOOKUP($A:$A,'6-TR Yıllar İhracatı'!$A:$H,2,0)</f>
        <v>13661</v>
      </c>
      <c r="AX16" s="75">
        <f>VLOOKUP($A:$A,'6-TR Yıllar İhracatı'!$A:$H,3,0)</f>
        <v>9362</v>
      </c>
      <c r="AY16" s="71">
        <f>VLOOKUP($A:$A,'6-TR Yıllar İhracatı'!$A:$H,4,0)</f>
        <v>9919</v>
      </c>
      <c r="AZ16" s="75">
        <f>VLOOKUP($A:$A,'6-TR Yıllar İhracatı'!$A:$H,5,0)</f>
        <v>4475</v>
      </c>
      <c r="BA16" s="71">
        <f>VLOOKUP($A:$A,'6-TR Yıllar İhracatı'!$A:$H,6,0)</f>
        <v>6486</v>
      </c>
      <c r="BB16" s="75">
        <f>VLOOKUP($A:$A,'6-TR Yıllar İhracatı'!$A:$H,7,0)</f>
        <v>449.38547486033519</v>
      </c>
      <c r="BC16" s="71">
        <f>VLOOKUP($A:$A,'6-TR Yıllar İhracatı'!$A:$H,8,0)</f>
        <v>3.0438557383203886</v>
      </c>
      <c r="BD16" s="75">
        <f>VLOOKUP($A:$A,'7-TR Çeyrek Yıllar İhracatı'!$A:$H,2,0)</f>
        <v>2303</v>
      </c>
      <c r="BE16" s="71">
        <f>VLOOKUP($A:$A,'7-TR Çeyrek Yıllar İhracatı'!$A:$H,3,0)</f>
        <v>1696</v>
      </c>
      <c r="BF16" s="75">
        <f>VLOOKUP($A:$A,'7-TR Çeyrek Yıllar İhracatı'!$A:$H,4,0)</f>
        <v>1148</v>
      </c>
      <c r="BG16" s="71">
        <f>VLOOKUP($A:$A,'7-TR Çeyrek Yıllar İhracatı'!$A:$H,5,0)</f>
        <v>1251</v>
      </c>
      <c r="BH16" s="75">
        <f>VLOOKUP($A:$A,'7-TR Çeyrek Yıllar İhracatı'!$A:$H,6,0)</f>
        <v>973</v>
      </c>
      <c r="BI16" s="71">
        <f>VLOOKUP($A:$A,'7-TR Çeyrek Yıllar İhracatı'!$A:$H,7,0)</f>
        <v>-57.750759878419458</v>
      </c>
      <c r="BJ16" s="75">
        <f>VLOOKUP($A:$A,'8- TR Yıllar Birim İhracatı'!$A:$H,2,0)</f>
        <v>10877</v>
      </c>
      <c r="BK16" s="71">
        <f>VLOOKUP($A:$A,'8- TR Yıllar Birim İhracatı'!$A:$H,3,0)</f>
        <v>10099</v>
      </c>
      <c r="BL16" s="75">
        <f>VLOOKUP($A:$A,'8- TR Yıllar Birim İhracatı'!$A:$H,4,0)</f>
        <v>9492</v>
      </c>
      <c r="BM16" s="71">
        <f>VLOOKUP($A:$A,'8- TR Yıllar Birim İhracatı'!$A:$H,5,0)</f>
        <v>9208</v>
      </c>
      <c r="BN16" s="75">
        <f>VLOOKUP($A:$A,'8- TR Yıllar Birim İhracatı'!$A:$H,6,0)</f>
        <v>8402</v>
      </c>
      <c r="BO16" s="71">
        <f>VLOOKUP($A:$A,'8- TR Yıllar Birim İhracatı'!$A:$H,7,0)</f>
        <v>6486</v>
      </c>
      <c r="BP16" s="75">
        <f>VLOOKUP($A:$A,'8- TR Yıllar Birim İhracatı'!$A:$H,8,0)</f>
        <v>772</v>
      </c>
      <c r="BQ16" s="71">
        <f>VLOOKUP($A:$A,'9-Dünya Yıllar Birim İthalatı'!$A:$N,2,0)</f>
        <v>6814</v>
      </c>
      <c r="BR16" s="75" t="str">
        <f>VLOOKUP($A:$A,'9-Dünya Yıllar Birim İthalatı'!$A:$N,3,0)</f>
        <v>US Dollar/Tons</v>
      </c>
      <c r="BS16" s="71">
        <f>VLOOKUP($A:$A,'9-Dünya Yıllar Birim İthalatı'!$A:$N,4,0)</f>
        <v>6634</v>
      </c>
      <c r="BT16" s="75" t="str">
        <f>VLOOKUP($A:$A,'9-Dünya Yıllar Birim İthalatı'!$A:$N,5,0)</f>
        <v>US Dollar/Tons</v>
      </c>
      <c r="BU16" s="71">
        <f>VLOOKUP($A:$A,'9-Dünya Yıllar Birim İthalatı'!$A:$N,6,0)</f>
        <v>6463</v>
      </c>
      <c r="BV16" s="75" t="str">
        <f>VLOOKUP($A:$A,'9-Dünya Yıllar Birim İthalatı'!$A:$N,7,0)</f>
        <v>US Dollar/Tons</v>
      </c>
      <c r="BW16" s="71">
        <f>VLOOKUP($A:$A,'9-Dünya Yıllar Birim İthalatı'!$A:$N,8,0)</f>
        <v>6864</v>
      </c>
      <c r="BX16" s="75" t="str">
        <f>VLOOKUP($A:$A,'9-Dünya Yıllar Birim İthalatı'!$A:$N,9,0)</f>
        <v>US Dollar/Tons</v>
      </c>
      <c r="BY16" s="71">
        <f>VLOOKUP($A:$A,'9-Dünya Yıllar Birim İthalatı'!$A:$N,10,0)</f>
        <v>6902</v>
      </c>
      <c r="BZ16" s="75" t="str">
        <f>VLOOKUP($A:$A,'9-Dünya Yıllar Birim İthalatı'!$A:$N,11,0)</f>
        <v>US Dollar/Tons</v>
      </c>
      <c r="CA16" s="71">
        <f>VLOOKUP($A:$A,'9-Dünya Yıllar Birim İthalatı'!$A:$N,12,0)</f>
        <v>48017</v>
      </c>
      <c r="CB16" s="75">
        <f>VLOOKUP($A:$A,'9-Dünya Yıllar Birim İthalatı'!$A:$N,13,0)</f>
        <v>6957</v>
      </c>
      <c r="CC16" s="71" t="str">
        <f>VLOOKUP($A:$A,'9-Dünya Yıllar Birim İthalatı'!$A:$N,14,0)</f>
        <v>Tons</v>
      </c>
    </row>
    <row r="17" spans="1:81" ht="27.6" x14ac:dyDescent="0.3">
      <c r="A17" s="69" t="s">
        <v>159</v>
      </c>
      <c r="B17" s="73">
        <v>47819</v>
      </c>
      <c r="C17" s="73">
        <v>33361</v>
      </c>
      <c r="D17" s="73">
        <v>57570</v>
      </c>
      <c r="E17" s="73">
        <v>66170</v>
      </c>
      <c r="F17" s="74">
        <v>47186</v>
      </c>
      <c r="G17" s="73">
        <f t="shared" si="0"/>
        <v>-28.689738552213996</v>
      </c>
      <c r="H17" s="74">
        <f t="shared" si="1"/>
        <v>2.4358691095908798</v>
      </c>
      <c r="I17" s="69" t="e">
        <f>VLOOKUP($A:$A,'2- Dünya Çeyrek Yıllar İthalatı'!$A:$F,2,0)</f>
        <v>#N/A</v>
      </c>
      <c r="J17" s="69" t="e">
        <f>VLOOKUP($A:$A,'2- Dünya Çeyrek Yıllar İthalatı'!$A:$F,3,0)</f>
        <v>#N/A</v>
      </c>
      <c r="K17" s="69" t="e">
        <f>VLOOKUP($A:$A,'2- Dünya Çeyrek Yıllar İthalatı'!$A:$F,4,0)</f>
        <v>#N/A</v>
      </c>
      <c r="L17" s="69" t="e">
        <f>VLOOKUP($A:$A,'2- Dünya Çeyrek Yıllar İthalatı'!$A:$F,5,0)</f>
        <v>#N/A</v>
      </c>
      <c r="M17" s="69" t="e">
        <f>VLOOKUP($A:$A,'2- Dünya Çeyrek Yıllar İthalatı'!$A:$F,6,0)</f>
        <v>#N/A</v>
      </c>
      <c r="N17" s="69" t="e">
        <f t="shared" si="2"/>
        <v>#N/A</v>
      </c>
      <c r="O17" s="69">
        <f>VLOOKUP($A:$A,'3-TR İhracat Göstergeleri'!$A:$P,2,0)</f>
        <v>623</v>
      </c>
      <c r="P17" s="73">
        <f>VLOOKUP($A:$A,'3-TR İhracat Göstergeleri'!$A:$P,3,0)</f>
        <v>623</v>
      </c>
      <c r="Q17" s="69">
        <f>VLOOKUP($A:$A,'3-TR İhracat Göstergeleri'!$A:$P,4,0)</f>
        <v>0.29237158880259051</v>
      </c>
      <c r="R17" s="73">
        <f>VLOOKUP($A:$A,'3-TR İhracat Göstergeleri'!$A:$P,5,0)</f>
        <v>56</v>
      </c>
      <c r="S17" s="69" t="str">
        <f>VLOOKUP($A:$A,'3-TR İhracat Göstergeleri'!$A:$P,6,0)</f>
        <v>Tons</v>
      </c>
      <c r="T17" s="73">
        <f>VLOOKUP($A:$A,'3-TR İhracat Göstergeleri'!$A:$P,7,0)</f>
        <v>11125</v>
      </c>
      <c r="U17" s="69">
        <f>VLOOKUP($A:$A,'3-TR İhracat Göstergeleri'!$A:$P,8,0)</f>
        <v>0</v>
      </c>
      <c r="V17" s="73">
        <f>VLOOKUP($A:$A,'3-TR İhracat Göstergeleri'!$A:$P,9,0)</f>
        <v>-14</v>
      </c>
      <c r="W17" s="69">
        <f>VLOOKUP($A:$A,'3-TR İhracat Göstergeleri'!$A:$P,10,0)</f>
        <v>-43</v>
      </c>
      <c r="X17" s="73">
        <f>VLOOKUP($A:$A,'3-TR İhracat Göstergeleri'!$A:$P,11,0)</f>
        <v>14</v>
      </c>
      <c r="Y17" s="69">
        <f>VLOOKUP($A:$A,'3-TR İhracat Göstergeleri'!$A:$P,12,0)</f>
        <v>2.4358640797548547</v>
      </c>
      <c r="Z17" s="73">
        <f>VLOOKUP($A:$A,'3-TR İhracat Göstergeleri'!$A:$P,13,0)</f>
        <v>7</v>
      </c>
      <c r="AA17" s="69">
        <f>VLOOKUP($A:$A,'3-TR İhracat Göstergeleri'!$A:$P,14,0)</f>
        <v>3068</v>
      </c>
      <c r="AB17" s="73" t="str">
        <f>VLOOKUP($A:$A,'3-TR İhracat Göstergeleri'!$A:$P,15,0)</f>
        <v>0.31</v>
      </c>
      <c r="AC17" s="69">
        <f>VLOOKUP($A:$A,'3-TR İhracat Göstergeleri'!$A:$P,16,0)</f>
        <v>0</v>
      </c>
      <c r="AD17" s="73">
        <f>VLOOKUP($A:$A,'4-Dünya İthahalat Göstergeleri'!$A:$M,2,0)</f>
        <v>47186</v>
      </c>
      <c r="AE17" s="69">
        <f>VLOOKUP($A:$A,'4-Dünya İthahalat Göstergeleri'!$A:$M,3,0)</f>
        <v>-43018</v>
      </c>
      <c r="AF17" s="73">
        <f>VLOOKUP($A:$A,'4-Dünya İthahalat Göstergeleri'!$A:$M,4,0)</f>
        <v>8024</v>
      </c>
      <c r="AG17" s="69" t="str">
        <f>VLOOKUP($A:$A,'4-Dünya İthahalat Göstergeleri'!$A:$M,5,0)</f>
        <v>Tons</v>
      </c>
      <c r="AH17" s="73">
        <f>VLOOKUP($A:$A,'4-Dünya İthahalat Göstergeleri'!$A:$M,6,0)</f>
        <v>5881</v>
      </c>
      <c r="AI17" s="69">
        <f>VLOOKUP($A:$A,'4-Dünya İthahalat Göstergeleri'!$A:$M,7,0)</f>
        <v>7</v>
      </c>
      <c r="AJ17" s="73">
        <f>VLOOKUP($A:$A,'4-Dünya İthahalat Göstergeleri'!$A:$M,8,0)</f>
        <v>6</v>
      </c>
      <c r="AK17" s="69">
        <f>VLOOKUP($A:$A,'4-Dünya İthahalat Göstergeleri'!$A:$M,9,0)</f>
        <v>-29</v>
      </c>
      <c r="AL17" s="73">
        <f>VLOOKUP($A:$A,'4-Dünya İthahalat Göstergeleri'!$A:$M,10,0)</f>
        <v>2.4358640797548547</v>
      </c>
      <c r="AM17" s="69">
        <f>VLOOKUP($A:$A,'4-Dünya İthahalat Göstergeleri'!$A:$M,11,0)</f>
        <v>3068</v>
      </c>
      <c r="AN17" s="73" t="str">
        <f>VLOOKUP($A:$A,'4-Dünya İthahalat Göstergeleri'!$A:$M,12,0)</f>
        <v>0.31</v>
      </c>
      <c r="AO17" s="69">
        <f>VLOOKUP($A:$A,'4-Dünya İthahalat Göstergeleri'!$A:$M,13,0)</f>
        <v>45352</v>
      </c>
      <c r="AP17" s="73">
        <f>VLOOKUP($A:$A,'5-Dünya Yıllar İhracatı'!$A:$F,2,0)</f>
        <v>4278</v>
      </c>
      <c r="AQ17" s="69">
        <f>VLOOKUP($A:$A,'5-Dünya Yıllar İhracatı'!$A:$F,3,0)</f>
        <v>3381</v>
      </c>
      <c r="AR17" s="73">
        <f>VLOOKUP($A:$A,'5-Dünya Yıllar İhracatı'!$A:$F,4,0)</f>
        <v>4906</v>
      </c>
      <c r="AS17" s="69">
        <f>VLOOKUP($A:$A,'5-Dünya Yıllar İhracatı'!$A:$F,5,0)</f>
        <v>6059</v>
      </c>
      <c r="AT17" s="73">
        <f>VLOOKUP($A:$A,'5-Dünya Yıllar İhracatı'!$A:$F,6,0)</f>
        <v>4168</v>
      </c>
      <c r="AU17" s="69">
        <f t="shared" si="3"/>
        <v>-31.209770589206137</v>
      </c>
      <c r="AV17" s="73">
        <f t="shared" si="4"/>
        <v>127.96047145217726</v>
      </c>
      <c r="AW17" s="69">
        <f>VLOOKUP($A:$A,'6-TR Yıllar İhracatı'!$A:$H,2,0)</f>
        <v>706</v>
      </c>
      <c r="AX17" s="73">
        <f>VLOOKUP($A:$A,'6-TR Yıllar İhracatı'!$A:$H,3,0)</f>
        <v>836</v>
      </c>
      <c r="AY17" s="69">
        <f>VLOOKUP($A:$A,'6-TR Yıllar İhracatı'!$A:$H,4,0)</f>
        <v>789</v>
      </c>
      <c r="AZ17" s="73">
        <f>VLOOKUP($A:$A,'6-TR Yıllar İhracatı'!$A:$H,5,0)</f>
        <v>1084</v>
      </c>
      <c r="BA17" s="69">
        <f>VLOOKUP($A:$A,'6-TR Yıllar İhracatı'!$A:$H,6,0)</f>
        <v>623</v>
      </c>
      <c r="BB17" s="73">
        <f>VLOOKUP($A:$A,'6-TR Yıllar İhracatı'!$A:$H,7,0)</f>
        <v>-425.27675276752768</v>
      </c>
      <c r="BC17" s="69">
        <f>VLOOKUP($A:$A,'6-TR Yıllar İhracatı'!$A:$H,8,0)</f>
        <v>0.29237158880259051</v>
      </c>
      <c r="BD17" s="73">
        <f>VLOOKUP($A:$A,'7-TR Çeyrek Yıllar İhracatı'!$A:$H,2,0)</f>
        <v>133</v>
      </c>
      <c r="BE17" s="69">
        <f>VLOOKUP($A:$A,'7-TR Çeyrek Yıllar İhracatı'!$A:$H,3,0)</f>
        <v>129</v>
      </c>
      <c r="BF17" s="73">
        <f>VLOOKUP($A:$A,'7-TR Çeyrek Yıllar İhracatı'!$A:$H,4,0)</f>
        <v>35</v>
      </c>
      <c r="BG17" s="69">
        <f>VLOOKUP($A:$A,'7-TR Çeyrek Yıllar İhracatı'!$A:$H,5,0)</f>
        <v>223</v>
      </c>
      <c r="BH17" s="73">
        <f>VLOOKUP($A:$A,'7-TR Çeyrek Yıllar İhracatı'!$A:$H,6,0)</f>
        <v>275</v>
      </c>
      <c r="BI17" s="69">
        <f>VLOOKUP($A:$A,'7-TR Çeyrek Yıllar İhracatı'!$A:$H,7,0)</f>
        <v>106.76691729323309</v>
      </c>
      <c r="BJ17" s="73">
        <f>VLOOKUP($A:$A,'8- TR Yıllar Birim İhracatı'!$A:$H,2,0)</f>
        <v>5835</v>
      </c>
      <c r="BK17" s="69">
        <f>VLOOKUP($A:$A,'8- TR Yıllar Birim İhracatı'!$A:$H,3,0)</f>
        <v>8989</v>
      </c>
      <c r="BL17" s="73">
        <f>VLOOKUP($A:$A,'8- TR Yıllar Birim İhracatı'!$A:$H,4,0)</f>
        <v>9393</v>
      </c>
      <c r="BM17" s="69">
        <f>VLOOKUP($A:$A,'8- TR Yıllar Birim İhracatı'!$A:$H,5,0)</f>
        <v>10840</v>
      </c>
      <c r="BN17" s="73">
        <f>VLOOKUP($A:$A,'8- TR Yıllar Birim İhracatı'!$A:$H,6,0)</f>
        <v>11125</v>
      </c>
      <c r="BO17" s="69">
        <f>VLOOKUP($A:$A,'8- TR Yıllar Birim İhracatı'!$A:$H,7,0)</f>
        <v>623</v>
      </c>
      <c r="BP17" s="73">
        <f>VLOOKUP($A:$A,'8- TR Yıllar Birim İhracatı'!$A:$H,8,0)</f>
        <v>56</v>
      </c>
      <c r="BQ17" s="69">
        <f>VLOOKUP($A:$A,'9-Dünya Yıllar Birim İthalatı'!$A:$N,2,0)</f>
        <v>5990</v>
      </c>
      <c r="BR17" s="73" t="str">
        <f>VLOOKUP($A:$A,'9-Dünya Yıllar Birim İthalatı'!$A:$N,3,0)</f>
        <v>US Dollar/Tons</v>
      </c>
      <c r="BS17" s="69">
        <f>VLOOKUP($A:$A,'9-Dünya Yıllar Birim İthalatı'!$A:$N,4,0)</f>
        <v>6003</v>
      </c>
      <c r="BT17" s="73" t="str">
        <f>VLOOKUP($A:$A,'9-Dünya Yıllar Birim İthalatı'!$A:$N,5,0)</f>
        <v>US Dollar/Tons</v>
      </c>
      <c r="BU17" s="69">
        <f>VLOOKUP($A:$A,'9-Dünya Yıllar Birim İthalatı'!$A:$N,6,0)</f>
        <v>6417</v>
      </c>
      <c r="BV17" s="73" t="str">
        <f>VLOOKUP($A:$A,'9-Dünya Yıllar Birim İthalatı'!$A:$N,7,0)</f>
        <v>US Dollar/Tons</v>
      </c>
      <c r="BW17" s="69">
        <f>VLOOKUP($A:$A,'9-Dünya Yıllar Birim İthalatı'!$A:$N,8,0)</f>
        <v>6844</v>
      </c>
      <c r="BX17" s="73" t="str">
        <f>VLOOKUP($A:$A,'9-Dünya Yıllar Birim İthalatı'!$A:$N,9,0)</f>
        <v>US Dollar/Tons</v>
      </c>
      <c r="BY17" s="69">
        <f>VLOOKUP($A:$A,'9-Dünya Yıllar Birim İthalatı'!$A:$N,10,0)</f>
        <v>5881</v>
      </c>
      <c r="BZ17" s="73" t="str">
        <f>VLOOKUP($A:$A,'9-Dünya Yıllar Birim İthalatı'!$A:$N,11,0)</f>
        <v>US Dollar/Tons</v>
      </c>
      <c r="CA17" s="69">
        <f>VLOOKUP($A:$A,'9-Dünya Yıllar Birim İthalatı'!$A:$N,12,0)</f>
        <v>47186</v>
      </c>
      <c r="CB17" s="73">
        <f>VLOOKUP($A:$A,'9-Dünya Yıllar Birim İthalatı'!$A:$N,13,0)</f>
        <v>8024</v>
      </c>
      <c r="CC17" s="69" t="str">
        <f>VLOOKUP($A:$A,'9-Dünya Yıllar Birim İthalatı'!$A:$N,14,0)</f>
        <v>Tons</v>
      </c>
    </row>
    <row r="18" spans="1:81" ht="27.6" x14ac:dyDescent="0.3">
      <c r="A18" s="71" t="s">
        <v>158</v>
      </c>
      <c r="B18" s="75">
        <v>53816</v>
      </c>
      <c r="C18" s="75">
        <v>28964</v>
      </c>
      <c r="D18" s="75">
        <v>42730</v>
      </c>
      <c r="E18" s="75">
        <v>45992</v>
      </c>
      <c r="F18" s="76">
        <v>33506</v>
      </c>
      <c r="G18" s="75">
        <f t="shared" si="0"/>
        <v>-27.148199686902068</v>
      </c>
      <c r="H18" s="76">
        <f t="shared" si="1"/>
        <v>1.7296704612798715</v>
      </c>
      <c r="I18" s="71">
        <f>VLOOKUP($A:$A,'2- Dünya Çeyrek Yıllar İthalatı'!$A:$F,2,0)</f>
        <v>9470</v>
      </c>
      <c r="J18" s="71">
        <f>VLOOKUP($A:$A,'2- Dünya Çeyrek Yıllar İthalatı'!$A:$F,3,0)</f>
        <v>7405</v>
      </c>
      <c r="K18" s="71">
        <f>VLOOKUP($A:$A,'2- Dünya Çeyrek Yıllar İthalatı'!$A:$F,4,0)</f>
        <v>8251</v>
      </c>
      <c r="L18" s="71">
        <f>VLOOKUP($A:$A,'2- Dünya Çeyrek Yıllar İthalatı'!$A:$F,5,0)</f>
        <v>9804</v>
      </c>
      <c r="M18" s="71">
        <f>VLOOKUP($A:$A,'2- Dünya Çeyrek Yıllar İthalatı'!$A:$F,6,0)</f>
        <v>11813</v>
      </c>
      <c r="N18" s="71">
        <f t="shared" si="2"/>
        <v>24.741288278775077</v>
      </c>
      <c r="O18" s="71">
        <f>VLOOKUP($A:$A,'3-TR İhracat Göstergeleri'!$A:$P,2,0)</f>
        <v>9171</v>
      </c>
      <c r="P18" s="75">
        <f>VLOOKUP($A:$A,'3-TR İhracat Göstergeleri'!$A:$P,3,0)</f>
        <v>9116</v>
      </c>
      <c r="Q18" s="71">
        <f>VLOOKUP($A:$A,'3-TR İhracat Göstergeleri'!$A:$P,4,0)</f>
        <v>4.303916277541826</v>
      </c>
      <c r="R18" s="75">
        <f>VLOOKUP($A:$A,'3-TR İhracat Göstergeleri'!$A:$P,5,0)</f>
        <v>833</v>
      </c>
      <c r="S18" s="71" t="str">
        <f>VLOOKUP($A:$A,'3-TR İhracat Göstergeleri'!$A:$P,6,0)</f>
        <v>Tons</v>
      </c>
      <c r="T18" s="75">
        <f>VLOOKUP($A:$A,'3-TR İhracat Göstergeleri'!$A:$P,7,0)</f>
        <v>11010</v>
      </c>
      <c r="U18" s="71">
        <f>VLOOKUP($A:$A,'3-TR İhracat Göstergeleri'!$A:$P,8,0)</f>
        <v>15</v>
      </c>
      <c r="V18" s="75">
        <f>VLOOKUP($A:$A,'3-TR İhracat Göstergeleri'!$A:$P,9,0)</f>
        <v>12</v>
      </c>
      <c r="W18" s="71">
        <f>VLOOKUP($A:$A,'3-TR İhracat Göstergeleri'!$A:$P,10,0)</f>
        <v>9</v>
      </c>
      <c r="X18" s="75">
        <f>VLOOKUP($A:$A,'3-TR İhracat Göstergeleri'!$A:$P,11,0)</f>
        <v>15</v>
      </c>
      <c r="Y18" s="71">
        <f>VLOOKUP($A:$A,'3-TR İhracat Göstergeleri'!$A:$P,12,0)</f>
        <v>1.7296668896763057</v>
      </c>
      <c r="Z18" s="75">
        <f>VLOOKUP($A:$A,'3-TR İhracat Göstergeleri'!$A:$P,13,0)</f>
        <v>-5</v>
      </c>
      <c r="AA18" s="71">
        <f>VLOOKUP($A:$A,'3-TR İhracat Göstergeleri'!$A:$P,14,0)</f>
        <v>7112</v>
      </c>
      <c r="AB18" s="75" t="str">
        <f>VLOOKUP($A:$A,'3-TR İhracat Göstergeleri'!$A:$P,15,0)</f>
        <v>0.21</v>
      </c>
      <c r="AC18" s="71">
        <f>VLOOKUP($A:$A,'3-TR İhracat Göstergeleri'!$A:$P,16,0)</f>
        <v>45390</v>
      </c>
      <c r="AD18" s="75">
        <f>VLOOKUP($A:$A,'4-Dünya İthahalat Göstergeleri'!$A:$M,2,0)</f>
        <v>33506</v>
      </c>
      <c r="AE18" s="71">
        <f>VLOOKUP($A:$A,'4-Dünya İthahalat Göstergeleri'!$A:$M,3,0)</f>
        <v>36563</v>
      </c>
      <c r="AF18" s="75">
        <f>VLOOKUP($A:$A,'4-Dünya İthahalat Göstergeleri'!$A:$M,4,0)</f>
        <v>3790</v>
      </c>
      <c r="AG18" s="71" t="str">
        <f>VLOOKUP($A:$A,'4-Dünya İthahalat Göstergeleri'!$A:$M,5,0)</f>
        <v>Tons</v>
      </c>
      <c r="AH18" s="75">
        <f>VLOOKUP($A:$A,'4-Dünya İthahalat Göstergeleri'!$A:$M,6,0)</f>
        <v>8841</v>
      </c>
      <c r="AI18" s="71">
        <f>VLOOKUP($A:$A,'4-Dünya İthahalat Göstergeleri'!$A:$M,7,0)</f>
        <v>-5</v>
      </c>
      <c r="AJ18" s="75">
        <f>VLOOKUP($A:$A,'4-Dünya İthahalat Göstergeleri'!$A:$M,8,0)</f>
        <v>-10</v>
      </c>
      <c r="AK18" s="71">
        <f>VLOOKUP($A:$A,'4-Dünya İthahalat Göstergeleri'!$A:$M,9,0)</f>
        <v>-27</v>
      </c>
      <c r="AL18" s="75">
        <f>VLOOKUP($A:$A,'4-Dünya İthahalat Göstergeleri'!$A:$M,10,0)</f>
        <v>1.7296668896763057</v>
      </c>
      <c r="AM18" s="71">
        <f>VLOOKUP($A:$A,'4-Dünya İthahalat Göstergeleri'!$A:$M,11,0)</f>
        <v>7112</v>
      </c>
      <c r="AN18" s="75" t="str">
        <f>VLOOKUP($A:$A,'4-Dünya İthahalat Göstergeleri'!$A:$M,12,0)</f>
        <v>0.21</v>
      </c>
      <c r="AO18" s="71">
        <f>VLOOKUP($A:$A,'4-Dünya İthahalat Göstergeleri'!$A:$M,13,0)</f>
        <v>45511</v>
      </c>
      <c r="AP18" s="75">
        <f>VLOOKUP($A:$A,'5-Dünya Yıllar İhracatı'!$A:$F,2,0)</f>
        <v>127644</v>
      </c>
      <c r="AQ18" s="71">
        <f>VLOOKUP($A:$A,'5-Dünya Yıllar İhracatı'!$A:$F,3,0)</f>
        <v>47899</v>
      </c>
      <c r="AR18" s="75">
        <f>VLOOKUP($A:$A,'5-Dünya Yıllar İhracatı'!$A:$F,4,0)</f>
        <v>63956</v>
      </c>
      <c r="AS18" s="71">
        <f>VLOOKUP($A:$A,'5-Dünya Yıllar İhracatı'!$A:$F,5,0)</f>
        <v>81089</v>
      </c>
      <c r="AT18" s="75">
        <f>VLOOKUP($A:$A,'5-Dünya Yıllar İhracatı'!$A:$F,6,0)</f>
        <v>70069</v>
      </c>
      <c r="AU18" s="71">
        <f t="shared" si="3"/>
        <v>-13.590006042743157</v>
      </c>
      <c r="AV18" s="75">
        <f t="shared" si="4"/>
        <v>55.719204192701689</v>
      </c>
      <c r="AW18" s="71">
        <f>VLOOKUP($A:$A,'6-TR Yıllar İhracatı'!$A:$H,2,0)</f>
        <v>6691</v>
      </c>
      <c r="AX18" s="75">
        <f>VLOOKUP($A:$A,'6-TR Yıllar İhracatı'!$A:$H,3,0)</f>
        <v>3909</v>
      </c>
      <c r="AY18" s="71">
        <f>VLOOKUP($A:$A,'6-TR Yıllar İhracatı'!$A:$H,4,0)</f>
        <v>8130</v>
      </c>
      <c r="AZ18" s="75">
        <f>VLOOKUP($A:$A,'6-TR Yıllar İhracatı'!$A:$H,5,0)</f>
        <v>8417</v>
      </c>
      <c r="BA18" s="71">
        <f>VLOOKUP($A:$A,'6-TR Yıllar İhracatı'!$A:$H,6,0)</f>
        <v>9171</v>
      </c>
      <c r="BB18" s="75">
        <f>VLOOKUP($A:$A,'6-TR Yıllar İhracatı'!$A:$H,7,0)</f>
        <v>89.580610668884404</v>
      </c>
      <c r="BC18" s="71">
        <f>VLOOKUP($A:$A,'6-TR Yıllar İhracatı'!$A:$H,8,0)</f>
        <v>4.303916277541826</v>
      </c>
      <c r="BD18" s="75">
        <f>VLOOKUP($A:$A,'7-TR Çeyrek Yıllar İhracatı'!$A:$H,2,0)</f>
        <v>2224</v>
      </c>
      <c r="BE18" s="71">
        <f>VLOOKUP($A:$A,'7-TR Çeyrek Yıllar İhracatı'!$A:$H,3,0)</f>
        <v>1962</v>
      </c>
      <c r="BF18" s="75">
        <f>VLOOKUP($A:$A,'7-TR Çeyrek Yıllar İhracatı'!$A:$H,4,0)</f>
        <v>2576</v>
      </c>
      <c r="BG18" s="71">
        <f>VLOOKUP($A:$A,'7-TR Çeyrek Yıllar İhracatı'!$A:$H,5,0)</f>
        <v>2748</v>
      </c>
      <c r="BH18" s="75">
        <f>VLOOKUP($A:$A,'7-TR Çeyrek Yıllar İhracatı'!$A:$H,6,0)</f>
        <v>2623</v>
      </c>
      <c r="BI18" s="71">
        <f>VLOOKUP($A:$A,'7-TR Çeyrek Yıllar İhracatı'!$A:$H,7,0)</f>
        <v>17.940647482014388</v>
      </c>
      <c r="BJ18" s="75">
        <f>VLOOKUP($A:$A,'8- TR Yıllar Birim İhracatı'!$A:$H,2,0)</f>
        <v>10621</v>
      </c>
      <c r="BK18" s="71">
        <f>VLOOKUP($A:$A,'8- TR Yıllar Birim İhracatı'!$A:$H,3,0)</f>
        <v>9652</v>
      </c>
      <c r="BL18" s="75">
        <f>VLOOKUP($A:$A,'8- TR Yıllar Birim İhracatı'!$A:$H,4,0)</f>
        <v>10074</v>
      </c>
      <c r="BM18" s="71">
        <f>VLOOKUP($A:$A,'8- TR Yıllar Birim İhracatı'!$A:$H,5,0)</f>
        <v>11483</v>
      </c>
      <c r="BN18" s="75">
        <f>VLOOKUP($A:$A,'8- TR Yıllar Birim İhracatı'!$A:$H,6,0)</f>
        <v>11010</v>
      </c>
      <c r="BO18" s="71">
        <f>VLOOKUP($A:$A,'8- TR Yıllar Birim İhracatı'!$A:$H,7,0)</f>
        <v>9171</v>
      </c>
      <c r="BP18" s="75">
        <f>VLOOKUP($A:$A,'8- TR Yıllar Birim İhracatı'!$A:$H,8,0)</f>
        <v>833</v>
      </c>
      <c r="BQ18" s="71">
        <f>VLOOKUP($A:$A,'9-Dünya Yıllar Birim İthalatı'!$A:$N,2,0)</f>
        <v>7772</v>
      </c>
      <c r="BR18" s="75" t="str">
        <f>VLOOKUP($A:$A,'9-Dünya Yıllar Birim İthalatı'!$A:$N,3,0)</f>
        <v>US Dollar/Tons</v>
      </c>
      <c r="BS18" s="71">
        <f>VLOOKUP($A:$A,'9-Dünya Yıllar Birim İthalatı'!$A:$N,4,0)</f>
        <v>7381</v>
      </c>
      <c r="BT18" s="75" t="str">
        <f>VLOOKUP($A:$A,'9-Dünya Yıllar Birim İthalatı'!$A:$N,5,0)</f>
        <v>US Dollar/Tons</v>
      </c>
      <c r="BU18" s="71">
        <f>VLOOKUP($A:$A,'9-Dünya Yıllar Birim İthalatı'!$A:$N,6,0)</f>
        <v>8674</v>
      </c>
      <c r="BV18" s="75" t="str">
        <f>VLOOKUP($A:$A,'9-Dünya Yıllar Birim İthalatı'!$A:$N,7,0)</f>
        <v>US Dollar/Tons</v>
      </c>
      <c r="BW18" s="71">
        <f>VLOOKUP($A:$A,'9-Dünya Yıllar Birim İthalatı'!$A:$N,8,0)</f>
        <v>10137</v>
      </c>
      <c r="BX18" s="75" t="str">
        <f>VLOOKUP($A:$A,'9-Dünya Yıllar Birim İthalatı'!$A:$N,9,0)</f>
        <v>US Dollar/Tons</v>
      </c>
      <c r="BY18" s="71">
        <f>VLOOKUP($A:$A,'9-Dünya Yıllar Birim İthalatı'!$A:$N,10,0)</f>
        <v>8841</v>
      </c>
      <c r="BZ18" s="75" t="str">
        <f>VLOOKUP($A:$A,'9-Dünya Yıllar Birim İthalatı'!$A:$N,11,0)</f>
        <v>US Dollar/Tons</v>
      </c>
      <c r="CA18" s="71">
        <f>VLOOKUP($A:$A,'9-Dünya Yıllar Birim İthalatı'!$A:$N,12,0)</f>
        <v>33506</v>
      </c>
      <c r="CB18" s="75">
        <f>VLOOKUP($A:$A,'9-Dünya Yıllar Birim İthalatı'!$A:$N,13,0)</f>
        <v>3790</v>
      </c>
      <c r="CC18" s="71" t="str">
        <f>VLOOKUP($A:$A,'9-Dünya Yıllar Birim İthalatı'!$A:$N,14,0)</f>
        <v>Tons</v>
      </c>
    </row>
    <row r="19" spans="1:81" ht="27.6" x14ac:dyDescent="0.3">
      <c r="A19" s="69" t="s">
        <v>157</v>
      </c>
      <c r="B19" s="73">
        <v>191366</v>
      </c>
      <c r="C19" s="73">
        <v>116633</v>
      </c>
      <c r="D19" s="73">
        <v>135748</v>
      </c>
      <c r="E19" s="73">
        <v>60760</v>
      </c>
      <c r="F19" s="74">
        <v>32469</v>
      </c>
      <c r="G19" s="73">
        <f t="shared" si="0"/>
        <v>-46.561882817643188</v>
      </c>
      <c r="H19" s="74">
        <f t="shared" si="1"/>
        <v>1.6761377128662374</v>
      </c>
      <c r="I19" s="69" t="e">
        <f>VLOOKUP($A:$A,'2- Dünya Çeyrek Yıllar İthalatı'!$A:$F,2,0)</f>
        <v>#N/A</v>
      </c>
      <c r="J19" s="69" t="e">
        <f>VLOOKUP($A:$A,'2- Dünya Çeyrek Yıllar İthalatı'!$A:$F,3,0)</f>
        <v>#N/A</v>
      </c>
      <c r="K19" s="69" t="e">
        <f>VLOOKUP($A:$A,'2- Dünya Çeyrek Yıllar İthalatı'!$A:$F,4,0)</f>
        <v>#N/A</v>
      </c>
      <c r="L19" s="69" t="e">
        <f>VLOOKUP($A:$A,'2- Dünya Çeyrek Yıllar İthalatı'!$A:$F,5,0)</f>
        <v>#N/A</v>
      </c>
      <c r="M19" s="69" t="e">
        <f>VLOOKUP($A:$A,'2- Dünya Çeyrek Yıllar İthalatı'!$A:$F,6,0)</f>
        <v>#N/A</v>
      </c>
      <c r="N19" s="69" t="e">
        <f t="shared" si="2"/>
        <v>#N/A</v>
      </c>
      <c r="O19" s="69">
        <f>VLOOKUP($A:$A,'3-TR İhracat Göstergeleri'!$A:$P,2,0)</f>
        <v>40192</v>
      </c>
      <c r="P19" s="73">
        <f>VLOOKUP($A:$A,'3-TR İhracat Göstergeleri'!$A:$P,3,0)</f>
        <v>-1493</v>
      </c>
      <c r="Q19" s="69">
        <f>VLOOKUP($A:$A,'3-TR İhracat Göstergeleri'!$A:$P,4,0)</f>
        <v>18.861956496233898</v>
      </c>
      <c r="R19" s="73">
        <f>VLOOKUP($A:$A,'3-TR İhracat Göstergeleri'!$A:$P,5,0)</f>
        <v>5782</v>
      </c>
      <c r="S19" s="69" t="str">
        <f>VLOOKUP($A:$A,'3-TR İhracat Göstergeleri'!$A:$P,6,0)</f>
        <v>Tons</v>
      </c>
      <c r="T19" s="73">
        <f>VLOOKUP($A:$A,'3-TR İhracat Göstergeleri'!$A:$P,7,0)</f>
        <v>6951</v>
      </c>
      <c r="U19" s="69">
        <f>VLOOKUP($A:$A,'3-TR İhracat Göstergeleri'!$A:$P,8,0)</f>
        <v>5</v>
      </c>
      <c r="V19" s="73">
        <f>VLOOKUP($A:$A,'3-TR İhracat Göstergeleri'!$A:$P,9,0)</f>
        <v>2</v>
      </c>
      <c r="W19" s="69">
        <f>VLOOKUP($A:$A,'3-TR İhracat Göstergeleri'!$A:$P,10,0)</f>
        <v>11</v>
      </c>
      <c r="X19" s="73">
        <f>VLOOKUP($A:$A,'3-TR İhracat Göstergeleri'!$A:$P,11,0)</f>
        <v>16</v>
      </c>
      <c r="Y19" s="69">
        <f>VLOOKUP($A:$A,'3-TR İhracat Göstergeleri'!$A:$P,12,0)</f>
        <v>1.6761342518026614</v>
      </c>
      <c r="Z19" s="73">
        <f>VLOOKUP($A:$A,'3-TR İhracat Göstergeleri'!$A:$P,13,0)</f>
        <v>-34</v>
      </c>
      <c r="AA19" s="69">
        <f>VLOOKUP($A:$A,'3-TR İhracat Göstergeleri'!$A:$P,14,0)</f>
        <v>5441</v>
      </c>
      <c r="AB19" s="73" t="str">
        <f>VLOOKUP($A:$A,'3-TR İhracat Göstergeleri'!$A:$P,15,0)</f>
        <v>0.22</v>
      </c>
      <c r="AC19" s="69">
        <f>VLOOKUP($A:$A,'3-TR İhracat Göstergeleri'!$A:$P,16,0)</f>
        <v>0</v>
      </c>
      <c r="AD19" s="73">
        <f>VLOOKUP($A:$A,'4-Dünya İthahalat Göstergeleri'!$A:$M,2,0)</f>
        <v>32469</v>
      </c>
      <c r="AE19" s="69">
        <f>VLOOKUP($A:$A,'4-Dünya İthahalat Göstergeleri'!$A:$M,3,0)</f>
        <v>86652</v>
      </c>
      <c r="AF19" s="73">
        <f>VLOOKUP($A:$A,'4-Dünya İthahalat Göstergeleri'!$A:$M,4,0)</f>
        <v>3892</v>
      </c>
      <c r="AG19" s="69" t="str">
        <f>VLOOKUP($A:$A,'4-Dünya İthahalat Göstergeleri'!$A:$M,5,0)</f>
        <v>Tons</v>
      </c>
      <c r="AH19" s="73">
        <f>VLOOKUP($A:$A,'4-Dünya İthahalat Göstergeleri'!$A:$M,6,0)</f>
        <v>8342</v>
      </c>
      <c r="AI19" s="69">
        <f>VLOOKUP($A:$A,'4-Dünya İthahalat Göstergeleri'!$A:$M,7,0)</f>
        <v>-34</v>
      </c>
      <c r="AJ19" s="73">
        <f>VLOOKUP($A:$A,'4-Dünya İthahalat Göstergeleri'!$A:$M,8,0)</f>
        <v>-38</v>
      </c>
      <c r="AK19" s="69">
        <f>VLOOKUP($A:$A,'4-Dünya İthahalat Göstergeleri'!$A:$M,9,0)</f>
        <v>-47</v>
      </c>
      <c r="AL19" s="73">
        <f>VLOOKUP($A:$A,'4-Dünya İthahalat Göstergeleri'!$A:$M,10,0)</f>
        <v>1.6761342518026614</v>
      </c>
      <c r="AM19" s="69">
        <f>VLOOKUP($A:$A,'4-Dünya İthahalat Göstergeleri'!$A:$M,11,0)</f>
        <v>5441</v>
      </c>
      <c r="AN19" s="73" t="str">
        <f>VLOOKUP($A:$A,'4-Dünya İthahalat Göstergeleri'!$A:$M,12,0)</f>
        <v>0.22</v>
      </c>
      <c r="AO19" s="69">
        <f>VLOOKUP($A:$A,'4-Dünya İthahalat Göstergeleri'!$A:$M,13,0)</f>
        <v>45389</v>
      </c>
      <c r="AP19" s="73">
        <f>VLOOKUP($A:$A,'5-Dünya Yıllar İhracatı'!$A:$F,2,0)</f>
        <v>107827</v>
      </c>
      <c r="AQ19" s="69">
        <f>VLOOKUP($A:$A,'5-Dünya Yıllar İhracatı'!$A:$F,3,0)</f>
        <v>91981</v>
      </c>
      <c r="AR19" s="73">
        <f>VLOOKUP($A:$A,'5-Dünya Yıllar İhracatı'!$A:$F,4,0)</f>
        <v>117718</v>
      </c>
      <c r="AS19" s="69">
        <f>VLOOKUP($A:$A,'5-Dünya Yıllar İhracatı'!$A:$F,5,0)</f>
        <v>138752</v>
      </c>
      <c r="AT19" s="73">
        <f>VLOOKUP($A:$A,'5-Dünya Yıllar İhracatı'!$A:$F,6,0)</f>
        <v>119121</v>
      </c>
      <c r="AU19" s="69">
        <f t="shared" si="3"/>
        <v>-14.148264529520297</v>
      </c>
      <c r="AV19" s="73">
        <f t="shared" si="4"/>
        <v>58.008071358706658</v>
      </c>
      <c r="AW19" s="69">
        <f>VLOOKUP($A:$A,'6-TR Yıllar İhracatı'!$A:$H,2,0)</f>
        <v>39606</v>
      </c>
      <c r="AX19" s="73">
        <f>VLOOKUP($A:$A,'6-TR Yıllar İhracatı'!$A:$H,3,0)</f>
        <v>23862</v>
      </c>
      <c r="AY19" s="69">
        <f>VLOOKUP($A:$A,'6-TR Yıllar İhracatı'!$A:$H,4,0)</f>
        <v>47325</v>
      </c>
      <c r="AZ19" s="73">
        <f>VLOOKUP($A:$A,'6-TR Yıllar İhracatı'!$A:$H,5,0)</f>
        <v>36151</v>
      </c>
      <c r="BA19" s="69">
        <f>VLOOKUP($A:$A,'6-TR Yıllar İhracatı'!$A:$H,6,0)</f>
        <v>40192</v>
      </c>
      <c r="BB19" s="73">
        <f>VLOOKUP($A:$A,'6-TR Yıllar İhracatı'!$A:$H,7,0)</f>
        <v>111.78114021742137</v>
      </c>
      <c r="BC19" s="69">
        <f>VLOOKUP($A:$A,'6-TR Yıllar İhracatı'!$A:$H,8,0)</f>
        <v>18.861956496233898</v>
      </c>
      <c r="BD19" s="73">
        <f>VLOOKUP($A:$A,'7-TR Çeyrek Yıllar İhracatı'!$A:$H,2,0)</f>
        <v>10861</v>
      </c>
      <c r="BE19" s="69">
        <f>VLOOKUP($A:$A,'7-TR Çeyrek Yıllar İhracatı'!$A:$H,3,0)</f>
        <v>10162</v>
      </c>
      <c r="BF19" s="73">
        <f>VLOOKUP($A:$A,'7-TR Çeyrek Yıllar İhracatı'!$A:$H,4,0)</f>
        <v>10090</v>
      </c>
      <c r="BG19" s="69">
        <f>VLOOKUP($A:$A,'7-TR Çeyrek Yıllar İhracatı'!$A:$H,5,0)</f>
        <v>9695</v>
      </c>
      <c r="BH19" s="73">
        <f>VLOOKUP($A:$A,'7-TR Çeyrek Yıllar İhracatı'!$A:$H,6,0)</f>
        <v>13227</v>
      </c>
      <c r="BI19" s="69">
        <f>VLOOKUP($A:$A,'7-TR Çeyrek Yıllar İhracatı'!$A:$H,7,0)</f>
        <v>21.784366080471411</v>
      </c>
      <c r="BJ19" s="73">
        <f>VLOOKUP($A:$A,'8- TR Yıllar Birim İhracatı'!$A:$H,2,0)</f>
        <v>6540</v>
      </c>
      <c r="BK19" s="69">
        <f>VLOOKUP($A:$A,'8- TR Yıllar Birim İhracatı'!$A:$H,3,0)</f>
        <v>6039</v>
      </c>
      <c r="BL19" s="73">
        <f>VLOOKUP($A:$A,'8- TR Yıllar Birim İhracatı'!$A:$H,4,0)</f>
        <v>5640</v>
      </c>
      <c r="BM19" s="69">
        <f>VLOOKUP($A:$A,'8- TR Yıllar Birim İhracatı'!$A:$H,5,0)</f>
        <v>6653</v>
      </c>
      <c r="BN19" s="73">
        <f>VLOOKUP($A:$A,'8- TR Yıllar Birim İhracatı'!$A:$H,6,0)</f>
        <v>6951</v>
      </c>
      <c r="BO19" s="69">
        <f>VLOOKUP($A:$A,'8- TR Yıllar Birim İhracatı'!$A:$H,7,0)</f>
        <v>40192</v>
      </c>
      <c r="BP19" s="73">
        <f>VLOOKUP($A:$A,'8- TR Yıllar Birim İhracatı'!$A:$H,8,0)</f>
        <v>5782</v>
      </c>
      <c r="BQ19" s="69">
        <f>VLOOKUP($A:$A,'9-Dünya Yıllar Birim İthalatı'!$A:$N,2,0)</f>
        <v>6416</v>
      </c>
      <c r="BR19" s="73" t="str">
        <f>VLOOKUP($A:$A,'9-Dünya Yıllar Birim İthalatı'!$A:$N,3,0)</f>
        <v>US Dollar/Tons</v>
      </c>
      <c r="BS19" s="69">
        <f>VLOOKUP($A:$A,'9-Dünya Yıllar Birim İthalatı'!$A:$N,4,0)</f>
        <v>6598</v>
      </c>
      <c r="BT19" s="73" t="str">
        <f>VLOOKUP($A:$A,'9-Dünya Yıllar Birim İthalatı'!$A:$N,5,0)</f>
        <v>US Dollar/Tons</v>
      </c>
      <c r="BU19" s="69">
        <f>VLOOKUP($A:$A,'9-Dünya Yıllar Birim İthalatı'!$A:$N,6,0)</f>
        <v>6825</v>
      </c>
      <c r="BV19" s="73" t="str">
        <f>VLOOKUP($A:$A,'9-Dünya Yıllar Birim İthalatı'!$A:$N,7,0)</f>
        <v>US Dollar/Tons</v>
      </c>
      <c r="BW19" s="69">
        <f>VLOOKUP($A:$A,'9-Dünya Yıllar Birim İthalatı'!$A:$N,8,0)</f>
        <v>7482</v>
      </c>
      <c r="BX19" s="73" t="str">
        <f>VLOOKUP($A:$A,'9-Dünya Yıllar Birim İthalatı'!$A:$N,9,0)</f>
        <v>US Dollar/Tons</v>
      </c>
      <c r="BY19" s="69">
        <f>VLOOKUP($A:$A,'9-Dünya Yıllar Birim İthalatı'!$A:$N,10,0)</f>
        <v>8342</v>
      </c>
      <c r="BZ19" s="73" t="str">
        <f>VLOOKUP($A:$A,'9-Dünya Yıllar Birim İthalatı'!$A:$N,11,0)</f>
        <v>US Dollar/Tons</v>
      </c>
      <c r="CA19" s="69">
        <f>VLOOKUP($A:$A,'9-Dünya Yıllar Birim İthalatı'!$A:$N,12,0)</f>
        <v>32469</v>
      </c>
      <c r="CB19" s="73">
        <f>VLOOKUP($A:$A,'9-Dünya Yıllar Birim İthalatı'!$A:$N,13,0)</f>
        <v>3892</v>
      </c>
      <c r="CC19" s="69" t="str">
        <f>VLOOKUP($A:$A,'9-Dünya Yıllar Birim İthalatı'!$A:$N,14,0)</f>
        <v>Tons</v>
      </c>
    </row>
    <row r="20" spans="1:81" ht="27.6" x14ac:dyDescent="0.3">
      <c r="A20" s="71" t="s">
        <v>156</v>
      </c>
      <c r="B20" s="75">
        <v>21321</v>
      </c>
      <c r="C20" s="75">
        <v>9917</v>
      </c>
      <c r="D20" s="75">
        <v>15706</v>
      </c>
      <c r="E20" s="75">
        <v>15960</v>
      </c>
      <c r="F20" s="76">
        <v>25903</v>
      </c>
      <c r="G20" s="75">
        <f t="shared" si="0"/>
        <v>62.299498746867165</v>
      </c>
      <c r="H20" s="76">
        <f t="shared" si="1"/>
        <v>1.3371830107602372</v>
      </c>
      <c r="I20" s="71">
        <f>VLOOKUP($A:$A,'2- Dünya Çeyrek Yıllar İthalatı'!$A:$F,2,0)</f>
        <v>4866</v>
      </c>
      <c r="J20" s="71">
        <f>VLOOKUP($A:$A,'2- Dünya Çeyrek Yıllar İthalatı'!$A:$F,3,0)</f>
        <v>7039</v>
      </c>
      <c r="K20" s="71">
        <f>VLOOKUP($A:$A,'2- Dünya Çeyrek Yıllar İthalatı'!$A:$F,4,0)</f>
        <v>8415</v>
      </c>
      <c r="L20" s="71">
        <f>VLOOKUP($A:$A,'2- Dünya Çeyrek Yıllar İthalatı'!$A:$F,5,0)</f>
        <v>6722</v>
      </c>
      <c r="M20" s="71">
        <f>VLOOKUP($A:$A,'2- Dünya Çeyrek Yıllar İthalatı'!$A:$F,6,0)</f>
        <v>5695</v>
      </c>
      <c r="N20" s="71">
        <f t="shared" si="2"/>
        <v>17.036580353473081</v>
      </c>
      <c r="O20" s="71">
        <f>VLOOKUP($A:$A,'3-TR İhracat Göstergeleri'!$A:$P,2,0)</f>
        <v>638</v>
      </c>
      <c r="P20" s="75">
        <f>VLOOKUP($A:$A,'3-TR İhracat Göstergeleri'!$A:$P,3,0)</f>
        <v>638</v>
      </c>
      <c r="Q20" s="71">
        <f>VLOOKUP($A:$A,'3-TR İhracat Göstergeleri'!$A:$P,4,0)</f>
        <v>0.29941103315578288</v>
      </c>
      <c r="R20" s="75">
        <f>VLOOKUP($A:$A,'3-TR İhracat Göstergeleri'!$A:$P,5,0)</f>
        <v>65</v>
      </c>
      <c r="S20" s="71" t="str">
        <f>VLOOKUP($A:$A,'3-TR İhracat Göstergeleri'!$A:$P,6,0)</f>
        <v>Tons</v>
      </c>
      <c r="T20" s="75">
        <f>VLOOKUP($A:$A,'3-TR İhracat Göstergeleri'!$A:$P,7,0)</f>
        <v>9815</v>
      </c>
      <c r="U20" s="71">
        <f>VLOOKUP($A:$A,'3-TR İhracat Göstergeleri'!$A:$P,8,0)</f>
        <v>8</v>
      </c>
      <c r="V20" s="75">
        <f>VLOOKUP($A:$A,'3-TR İhracat Göstergeleri'!$A:$P,9,0)</f>
        <v>2</v>
      </c>
      <c r="W20" s="71">
        <f>VLOOKUP($A:$A,'3-TR İhracat Göstergeleri'!$A:$P,10,0)</f>
        <v>-58</v>
      </c>
      <c r="X20" s="75">
        <f>VLOOKUP($A:$A,'3-TR İhracat Göstergeleri'!$A:$P,11,0)</f>
        <v>17</v>
      </c>
      <c r="Y20" s="71">
        <f>VLOOKUP($A:$A,'3-TR İhracat Göstergeleri'!$A:$P,12,0)</f>
        <v>1.3371802496056033</v>
      </c>
      <c r="Z20" s="75">
        <f>VLOOKUP($A:$A,'3-TR İhracat Göstergeleri'!$A:$P,13,0)</f>
        <v>9</v>
      </c>
      <c r="AA20" s="71">
        <f>VLOOKUP($A:$A,'3-TR İhracat Göstergeleri'!$A:$P,14,0)</f>
        <v>4217</v>
      </c>
      <c r="AB20" s="75" t="str">
        <f>VLOOKUP($A:$A,'3-TR İhracat Göstergeleri'!$A:$P,15,0)</f>
        <v>0.28</v>
      </c>
      <c r="AC20" s="71">
        <f>VLOOKUP($A:$A,'3-TR İhracat Göstergeleri'!$A:$P,16,0)</f>
        <v>10</v>
      </c>
      <c r="AD20" s="75">
        <f>VLOOKUP($A:$A,'4-Dünya İthahalat Göstergeleri'!$A:$M,2,0)</f>
        <v>25903</v>
      </c>
      <c r="AE20" s="71">
        <f>VLOOKUP($A:$A,'4-Dünya İthahalat Göstergeleri'!$A:$M,3,0)</f>
        <v>-25725</v>
      </c>
      <c r="AF20" s="75">
        <f>VLOOKUP($A:$A,'4-Dünya İthahalat Göstergeleri'!$A:$M,4,0)</f>
        <v>3490</v>
      </c>
      <c r="AG20" s="71" t="str">
        <f>VLOOKUP($A:$A,'4-Dünya İthahalat Göstergeleri'!$A:$M,5,0)</f>
        <v>Tons</v>
      </c>
      <c r="AH20" s="75">
        <f>VLOOKUP($A:$A,'4-Dünya İthahalat Göstergeleri'!$A:$M,6,0)</f>
        <v>7422</v>
      </c>
      <c r="AI20" s="71">
        <f>VLOOKUP($A:$A,'4-Dünya İthahalat Göstergeleri'!$A:$M,7,0)</f>
        <v>9</v>
      </c>
      <c r="AJ20" s="75">
        <f>VLOOKUP($A:$A,'4-Dünya İthahalat Göstergeleri'!$A:$M,8,0)</f>
        <v>7</v>
      </c>
      <c r="AK20" s="71">
        <f>VLOOKUP($A:$A,'4-Dünya İthahalat Göstergeleri'!$A:$M,9,0)</f>
        <v>62</v>
      </c>
      <c r="AL20" s="75">
        <f>VLOOKUP($A:$A,'4-Dünya İthahalat Göstergeleri'!$A:$M,10,0)</f>
        <v>1.3371802496056033</v>
      </c>
      <c r="AM20" s="71">
        <f>VLOOKUP($A:$A,'4-Dünya İthahalat Göstergeleri'!$A:$M,11,0)</f>
        <v>4217</v>
      </c>
      <c r="AN20" s="75" t="str">
        <f>VLOOKUP($A:$A,'4-Dünya İthahalat Göstergeleri'!$A:$M,12,0)</f>
        <v>0.28</v>
      </c>
      <c r="AO20" s="71">
        <f>VLOOKUP($A:$A,'4-Dünya İthahalat Göstergeleri'!$A:$M,13,0)</f>
        <v>45331</v>
      </c>
      <c r="AP20" s="75">
        <f>VLOOKUP($A:$A,'5-Dünya Yıllar İhracatı'!$A:$F,2,0)</f>
        <v>4552</v>
      </c>
      <c r="AQ20" s="71">
        <f>VLOOKUP($A:$A,'5-Dünya Yıllar İhracatı'!$A:$F,3,0)</f>
        <v>2025</v>
      </c>
      <c r="AR20" s="75">
        <f>VLOOKUP($A:$A,'5-Dünya Yıllar İhracatı'!$A:$F,4,0)</f>
        <v>1336</v>
      </c>
      <c r="AS20" s="71">
        <f>VLOOKUP($A:$A,'5-Dünya Yıllar İhracatı'!$A:$F,5,0)</f>
        <v>164</v>
      </c>
      <c r="AT20" s="75">
        <f>VLOOKUP($A:$A,'5-Dünya Yıllar İhracatı'!$A:$F,6,0)</f>
        <v>178</v>
      </c>
      <c r="AU20" s="71">
        <f t="shared" si="3"/>
        <v>8.536585365853659</v>
      </c>
      <c r="AV20" s="75">
        <f t="shared" si="4"/>
        <v>-35.000112701378768</v>
      </c>
      <c r="AW20" s="71">
        <f>VLOOKUP($A:$A,'6-TR Yıllar İhracatı'!$A:$H,2,0)</f>
        <v>681</v>
      </c>
      <c r="AX20" s="75">
        <f>VLOOKUP($A:$A,'6-TR Yıllar İhracatı'!$A:$H,3,0)</f>
        <v>610</v>
      </c>
      <c r="AY20" s="71">
        <f>VLOOKUP($A:$A,'6-TR Yıllar İhracatı'!$A:$H,4,0)</f>
        <v>1581</v>
      </c>
      <c r="AZ20" s="75">
        <f>VLOOKUP($A:$A,'6-TR Yıllar İhracatı'!$A:$H,5,0)</f>
        <v>1520</v>
      </c>
      <c r="BA20" s="71">
        <f>VLOOKUP($A:$A,'6-TR Yıllar İhracatı'!$A:$H,6,0)</f>
        <v>638</v>
      </c>
      <c r="BB20" s="75">
        <f>VLOOKUP($A:$A,'6-TR Yıllar İhracatı'!$A:$H,7,0)</f>
        <v>-580.26315789473676</v>
      </c>
      <c r="BC20" s="71">
        <f>VLOOKUP($A:$A,'6-TR Yıllar İhracatı'!$A:$H,8,0)</f>
        <v>0.29941103315578288</v>
      </c>
      <c r="BD20" s="75">
        <f>VLOOKUP($A:$A,'7-TR Çeyrek Yıllar İhracatı'!$A:$H,2,0)</f>
        <v>188</v>
      </c>
      <c r="BE20" s="71">
        <f>VLOOKUP($A:$A,'7-TR Çeyrek Yıllar İhracatı'!$A:$H,3,0)</f>
        <v>153</v>
      </c>
      <c r="BF20" s="75">
        <f>VLOOKUP($A:$A,'7-TR Çeyrek Yıllar İhracatı'!$A:$H,4,0)</f>
        <v>40</v>
      </c>
      <c r="BG20" s="71">
        <f>VLOOKUP($A:$A,'7-TR Çeyrek Yıllar İhracatı'!$A:$H,5,0)</f>
        <v>47</v>
      </c>
      <c r="BH20" s="75">
        <f>VLOOKUP($A:$A,'7-TR Çeyrek Yıllar İhracatı'!$A:$H,6,0)</f>
        <v>104</v>
      </c>
      <c r="BI20" s="71">
        <f>VLOOKUP($A:$A,'7-TR Çeyrek Yıllar İhracatı'!$A:$H,7,0)</f>
        <v>-44.680851063829785</v>
      </c>
      <c r="BJ20" s="75">
        <f>VLOOKUP($A:$A,'8- TR Yıllar Birim İhracatı'!$A:$H,2,0)</f>
        <v>8305</v>
      </c>
      <c r="BK20" s="71">
        <f>VLOOKUP($A:$A,'8- TR Yıllar Birim İhracatı'!$A:$H,3,0)</f>
        <v>8356</v>
      </c>
      <c r="BL20" s="75">
        <f>VLOOKUP($A:$A,'8- TR Yıllar Birim İhracatı'!$A:$H,4,0)</f>
        <v>9524</v>
      </c>
      <c r="BM20" s="71">
        <f>VLOOKUP($A:$A,'8- TR Yıllar Birim İhracatı'!$A:$H,5,0)</f>
        <v>10556</v>
      </c>
      <c r="BN20" s="75">
        <f>VLOOKUP($A:$A,'8- TR Yıllar Birim İhracatı'!$A:$H,6,0)</f>
        <v>9815</v>
      </c>
      <c r="BO20" s="71">
        <f>VLOOKUP($A:$A,'8- TR Yıllar Birim İhracatı'!$A:$H,7,0)</f>
        <v>638</v>
      </c>
      <c r="BP20" s="75">
        <f>VLOOKUP($A:$A,'8- TR Yıllar Birim İhracatı'!$A:$H,8,0)</f>
        <v>65</v>
      </c>
      <c r="BQ20" s="71">
        <f>VLOOKUP($A:$A,'9-Dünya Yıllar Birim İthalatı'!$A:$N,2,0)</f>
        <v>7004</v>
      </c>
      <c r="BR20" s="75" t="str">
        <f>VLOOKUP($A:$A,'9-Dünya Yıllar Birim İthalatı'!$A:$N,3,0)</f>
        <v>US Dollar/Tons</v>
      </c>
      <c r="BS20" s="71">
        <f>VLOOKUP($A:$A,'9-Dünya Yıllar Birim İthalatı'!$A:$N,4,0)</f>
        <v>6746</v>
      </c>
      <c r="BT20" s="75" t="str">
        <f>VLOOKUP($A:$A,'9-Dünya Yıllar Birim İthalatı'!$A:$N,5,0)</f>
        <v>US Dollar/Tons</v>
      </c>
      <c r="BU20" s="71">
        <f>VLOOKUP($A:$A,'9-Dünya Yıllar Birim İthalatı'!$A:$N,6,0)</f>
        <v>6723</v>
      </c>
      <c r="BV20" s="75" t="str">
        <f>VLOOKUP($A:$A,'9-Dünya Yıllar Birim İthalatı'!$A:$N,7,0)</f>
        <v>US Dollar/Tons</v>
      </c>
      <c r="BW20" s="71">
        <f>VLOOKUP($A:$A,'9-Dünya Yıllar Birim İthalatı'!$A:$N,8,0)</f>
        <v>7212</v>
      </c>
      <c r="BX20" s="75" t="str">
        <f>VLOOKUP($A:$A,'9-Dünya Yıllar Birim İthalatı'!$A:$N,9,0)</f>
        <v>US Dollar/Tons</v>
      </c>
      <c r="BY20" s="71">
        <f>VLOOKUP($A:$A,'9-Dünya Yıllar Birim İthalatı'!$A:$N,10,0)</f>
        <v>7422</v>
      </c>
      <c r="BZ20" s="75" t="str">
        <f>VLOOKUP($A:$A,'9-Dünya Yıllar Birim İthalatı'!$A:$N,11,0)</f>
        <v>US Dollar/Tons</v>
      </c>
      <c r="CA20" s="71">
        <f>VLOOKUP($A:$A,'9-Dünya Yıllar Birim İthalatı'!$A:$N,12,0)</f>
        <v>25903</v>
      </c>
      <c r="CB20" s="75">
        <f>VLOOKUP($A:$A,'9-Dünya Yıllar Birim İthalatı'!$A:$N,13,0)</f>
        <v>3490</v>
      </c>
      <c r="CC20" s="71" t="str">
        <f>VLOOKUP($A:$A,'9-Dünya Yıllar Birim İthalatı'!$A:$N,14,0)</f>
        <v>Tons</v>
      </c>
    </row>
    <row r="21" spans="1:81" ht="27.6" x14ac:dyDescent="0.3">
      <c r="A21" s="69" t="s">
        <v>155</v>
      </c>
      <c r="B21" s="73">
        <v>18961</v>
      </c>
      <c r="C21" s="73">
        <v>14653</v>
      </c>
      <c r="D21" s="73">
        <v>21742</v>
      </c>
      <c r="E21" s="73">
        <v>21284</v>
      </c>
      <c r="F21" s="74">
        <v>21216</v>
      </c>
      <c r="G21" s="73">
        <f t="shared" si="0"/>
        <v>-0.31948881789137379</v>
      </c>
      <c r="H21" s="74">
        <f t="shared" si="1"/>
        <v>1.0952273773805812</v>
      </c>
      <c r="I21" s="69">
        <f>VLOOKUP($A:$A,'2- Dünya Çeyrek Yıllar İthalatı'!$A:$F,2,0)</f>
        <v>5393</v>
      </c>
      <c r="J21" s="69">
        <f>VLOOKUP($A:$A,'2- Dünya Çeyrek Yıllar İthalatı'!$A:$F,3,0)</f>
        <v>5221</v>
      </c>
      <c r="K21" s="69">
        <f>VLOOKUP($A:$A,'2- Dünya Çeyrek Yıllar İthalatı'!$A:$F,4,0)</f>
        <v>4195</v>
      </c>
      <c r="L21" s="69">
        <f>VLOOKUP($A:$A,'2- Dünya Çeyrek Yıllar İthalatı'!$A:$F,5,0)</f>
        <v>5032</v>
      </c>
      <c r="M21" s="69">
        <f>VLOOKUP($A:$A,'2- Dünya Çeyrek Yıllar İthalatı'!$A:$F,6,0)</f>
        <v>4897</v>
      </c>
      <c r="N21" s="69">
        <f t="shared" si="2"/>
        <v>-9.1971073613944014</v>
      </c>
      <c r="O21" s="69">
        <f>VLOOKUP($A:$A,'3-TR İhracat Göstergeleri'!$A:$P,2,0)</f>
        <v>3001</v>
      </c>
      <c r="P21" s="73">
        <f>VLOOKUP($A:$A,'3-TR İhracat Göstergeleri'!$A:$P,3,0)</f>
        <v>2840</v>
      </c>
      <c r="Q21" s="69">
        <f>VLOOKUP($A:$A,'3-TR İhracat Göstergeleri'!$A:$P,4,0)</f>
        <v>1.4083581669286904</v>
      </c>
      <c r="R21" s="73">
        <f>VLOOKUP($A:$A,'3-TR İhracat Göstergeleri'!$A:$P,5,0)</f>
        <v>440</v>
      </c>
      <c r="S21" s="69" t="str">
        <f>VLOOKUP($A:$A,'3-TR İhracat Göstergeleri'!$A:$P,6,0)</f>
        <v>Tons</v>
      </c>
      <c r="T21" s="73">
        <f>VLOOKUP($A:$A,'3-TR İhracat Göstergeleri'!$A:$P,7,0)</f>
        <v>6820</v>
      </c>
      <c r="U21" s="69">
        <f>VLOOKUP($A:$A,'3-TR İhracat Göstergeleri'!$A:$P,8,0)</f>
        <v>9</v>
      </c>
      <c r="V21" s="73">
        <f>VLOOKUP($A:$A,'3-TR İhracat Göstergeleri'!$A:$P,9,0)</f>
        <v>2</v>
      </c>
      <c r="W21" s="69">
        <f>VLOOKUP($A:$A,'3-TR İhracat Göstergeleri'!$A:$P,10,0)</f>
        <v>41</v>
      </c>
      <c r="X21" s="73">
        <f>VLOOKUP($A:$A,'3-TR İhracat Göstergeleri'!$A:$P,11,0)</f>
        <v>18</v>
      </c>
      <c r="Y21" s="69">
        <f>VLOOKUP($A:$A,'3-TR İhracat Göstergeleri'!$A:$P,12,0)</f>
        <v>1.0952251158411179</v>
      </c>
      <c r="Z21" s="73">
        <f>VLOOKUP($A:$A,'3-TR İhracat Göstergeleri'!$A:$P,13,0)</f>
        <v>6</v>
      </c>
      <c r="AA21" s="69">
        <f>VLOOKUP($A:$A,'3-TR İhracat Göstergeleri'!$A:$P,14,0)</f>
        <v>1450</v>
      </c>
      <c r="AB21" s="73" t="str">
        <f>VLOOKUP($A:$A,'3-TR İhracat Göstergeleri'!$A:$P,15,0)</f>
        <v>0.67</v>
      </c>
      <c r="AC21" s="69">
        <f>VLOOKUP($A:$A,'3-TR İhracat Göstergeleri'!$A:$P,16,0)</f>
        <v>0</v>
      </c>
      <c r="AD21" s="73">
        <f>VLOOKUP($A:$A,'4-Dünya İthahalat Göstergeleri'!$A:$M,2,0)</f>
        <v>21216</v>
      </c>
      <c r="AE21" s="69">
        <f>VLOOKUP($A:$A,'4-Dünya İthahalat Göstergeleri'!$A:$M,3,0)</f>
        <v>3830</v>
      </c>
      <c r="AF21" s="73">
        <f>VLOOKUP($A:$A,'4-Dünya İthahalat Göstergeleri'!$A:$M,4,0)</f>
        <v>2586</v>
      </c>
      <c r="AG21" s="69" t="str">
        <f>VLOOKUP($A:$A,'4-Dünya İthahalat Göstergeleri'!$A:$M,5,0)</f>
        <v>Tons</v>
      </c>
      <c r="AH21" s="73">
        <f>VLOOKUP($A:$A,'4-Dünya İthahalat Göstergeleri'!$A:$M,6,0)</f>
        <v>8204</v>
      </c>
      <c r="AI21" s="69">
        <f>VLOOKUP($A:$A,'4-Dünya İthahalat Göstergeleri'!$A:$M,7,0)</f>
        <v>6</v>
      </c>
      <c r="AJ21" s="73">
        <f>VLOOKUP($A:$A,'4-Dünya İthahalat Göstergeleri'!$A:$M,8,0)</f>
        <v>0</v>
      </c>
      <c r="AK21" s="69">
        <f>VLOOKUP($A:$A,'4-Dünya İthahalat Göstergeleri'!$A:$M,9,0)</f>
        <v>0</v>
      </c>
      <c r="AL21" s="73">
        <f>VLOOKUP($A:$A,'4-Dünya İthahalat Göstergeleri'!$A:$M,10,0)</f>
        <v>1.0952251158411179</v>
      </c>
      <c r="AM21" s="69">
        <f>VLOOKUP($A:$A,'4-Dünya İthahalat Göstergeleri'!$A:$M,11,0)</f>
        <v>1450</v>
      </c>
      <c r="AN21" s="73" t="str">
        <f>VLOOKUP($A:$A,'4-Dünya İthahalat Göstergeleri'!$A:$M,12,0)</f>
        <v>0.67</v>
      </c>
      <c r="AO21" s="69">
        <f>VLOOKUP($A:$A,'4-Dünya İthahalat Göstergeleri'!$A:$M,13,0)</f>
        <v>45506</v>
      </c>
      <c r="AP21" s="73">
        <f>VLOOKUP($A:$A,'5-Dünya Yıllar İhracatı'!$A:$F,2,0)</f>
        <v>26065</v>
      </c>
      <c r="AQ21" s="69">
        <f>VLOOKUP($A:$A,'5-Dünya Yıllar İhracatı'!$A:$F,3,0)</f>
        <v>20787</v>
      </c>
      <c r="AR21" s="73">
        <f>VLOOKUP($A:$A,'5-Dünya Yıllar İhracatı'!$A:$F,4,0)</f>
        <v>27812</v>
      </c>
      <c r="AS21" s="69">
        <f>VLOOKUP($A:$A,'5-Dünya Yıllar İhracatı'!$A:$F,5,0)</f>
        <v>27243</v>
      </c>
      <c r="AT21" s="73">
        <f>VLOOKUP($A:$A,'5-Dünya Yıllar İhracatı'!$A:$F,6,0)</f>
        <v>25046</v>
      </c>
      <c r="AU21" s="69">
        <f t="shared" si="3"/>
        <v>-8.0644569247146052</v>
      </c>
      <c r="AV21" s="73">
        <f t="shared" si="4"/>
        <v>33.064379859592712</v>
      </c>
      <c r="AW21" s="69">
        <f>VLOOKUP($A:$A,'6-TR Yıllar İhracatı'!$A:$H,2,0)</f>
        <v>2191</v>
      </c>
      <c r="AX21" s="73">
        <f>VLOOKUP($A:$A,'6-TR Yıllar İhracatı'!$A:$H,3,0)</f>
        <v>1711</v>
      </c>
      <c r="AY21" s="69">
        <f>VLOOKUP($A:$A,'6-TR Yıllar İhracatı'!$A:$H,4,0)</f>
        <v>2993</v>
      </c>
      <c r="AZ21" s="73">
        <f>VLOOKUP($A:$A,'6-TR Yıllar İhracatı'!$A:$H,5,0)</f>
        <v>2123</v>
      </c>
      <c r="BA21" s="69">
        <f>VLOOKUP($A:$A,'6-TR Yıllar İhracatı'!$A:$H,6,0)</f>
        <v>3001</v>
      </c>
      <c r="BB21" s="73">
        <f>VLOOKUP($A:$A,'6-TR Yıllar İhracatı'!$A:$H,7,0)</f>
        <v>413.56570890249645</v>
      </c>
      <c r="BC21" s="69">
        <f>VLOOKUP($A:$A,'6-TR Yıllar İhracatı'!$A:$H,8,0)</f>
        <v>1.4083581669286904</v>
      </c>
      <c r="BD21" s="73">
        <f>VLOOKUP($A:$A,'7-TR Çeyrek Yıllar İhracatı'!$A:$H,2,0)</f>
        <v>1415</v>
      </c>
      <c r="BE21" s="69">
        <f>VLOOKUP($A:$A,'7-TR Çeyrek Yıllar İhracatı'!$A:$H,3,0)</f>
        <v>334</v>
      </c>
      <c r="BF21" s="73">
        <f>VLOOKUP($A:$A,'7-TR Çeyrek Yıllar İhracatı'!$A:$H,4,0)</f>
        <v>348</v>
      </c>
      <c r="BG21" s="69">
        <f>VLOOKUP($A:$A,'7-TR Çeyrek Yıllar İhracatı'!$A:$H,5,0)</f>
        <v>691</v>
      </c>
      <c r="BH21" s="73">
        <f>VLOOKUP($A:$A,'7-TR Çeyrek Yıllar İhracatı'!$A:$H,6,0)</f>
        <v>1316</v>
      </c>
      <c r="BI21" s="69">
        <f>VLOOKUP($A:$A,'7-TR Çeyrek Yıllar İhracatı'!$A:$H,7,0)</f>
        <v>-6.9964664310954063</v>
      </c>
      <c r="BJ21" s="73">
        <f>VLOOKUP($A:$A,'8- TR Yıllar Birim İhracatı'!$A:$H,2,0)</f>
        <v>5397</v>
      </c>
      <c r="BK21" s="69">
        <f>VLOOKUP($A:$A,'8- TR Yıllar Birim İhracatı'!$A:$H,3,0)</f>
        <v>4713</v>
      </c>
      <c r="BL21" s="73">
        <f>VLOOKUP($A:$A,'8- TR Yıllar Birim İhracatı'!$A:$H,4,0)</f>
        <v>4481</v>
      </c>
      <c r="BM21" s="69">
        <f>VLOOKUP($A:$A,'8- TR Yıllar Birim İhracatı'!$A:$H,5,0)</f>
        <v>5486</v>
      </c>
      <c r="BN21" s="73">
        <f>VLOOKUP($A:$A,'8- TR Yıllar Birim İhracatı'!$A:$H,6,0)</f>
        <v>6820</v>
      </c>
      <c r="BO21" s="69">
        <f>VLOOKUP($A:$A,'8- TR Yıllar Birim İhracatı'!$A:$H,7,0)</f>
        <v>3001</v>
      </c>
      <c r="BP21" s="73">
        <f>VLOOKUP($A:$A,'8- TR Yıllar Birim İhracatı'!$A:$H,8,0)</f>
        <v>440</v>
      </c>
      <c r="BQ21" s="69">
        <f>VLOOKUP($A:$A,'9-Dünya Yıllar Birim İthalatı'!$A:$N,2,0)</f>
        <v>6541</v>
      </c>
      <c r="BR21" s="73" t="str">
        <f>VLOOKUP($A:$A,'9-Dünya Yıllar Birim İthalatı'!$A:$N,3,0)</f>
        <v>US Dollar/Tons</v>
      </c>
      <c r="BS21" s="69">
        <f>VLOOKUP($A:$A,'9-Dünya Yıllar Birim İthalatı'!$A:$N,4,0)</f>
        <v>6765</v>
      </c>
      <c r="BT21" s="73" t="str">
        <f>VLOOKUP($A:$A,'9-Dünya Yıllar Birim İthalatı'!$A:$N,5,0)</f>
        <v>US Dollar/Tons</v>
      </c>
      <c r="BU21" s="69">
        <f>VLOOKUP($A:$A,'9-Dünya Yıllar Birim İthalatı'!$A:$N,6,0)</f>
        <v>6880</v>
      </c>
      <c r="BV21" s="73" t="str">
        <f>VLOOKUP($A:$A,'9-Dünya Yıllar Birim İthalatı'!$A:$N,7,0)</f>
        <v>US Dollar/Tons</v>
      </c>
      <c r="BW21" s="69">
        <f>VLOOKUP($A:$A,'9-Dünya Yıllar Birim İthalatı'!$A:$N,8,0)</f>
        <v>7468</v>
      </c>
      <c r="BX21" s="73" t="str">
        <f>VLOOKUP($A:$A,'9-Dünya Yıllar Birim İthalatı'!$A:$N,9,0)</f>
        <v>US Dollar/Tons</v>
      </c>
      <c r="BY21" s="69">
        <f>VLOOKUP($A:$A,'9-Dünya Yıllar Birim İthalatı'!$A:$N,10,0)</f>
        <v>8204</v>
      </c>
      <c r="BZ21" s="73" t="str">
        <f>VLOOKUP($A:$A,'9-Dünya Yıllar Birim İthalatı'!$A:$N,11,0)</f>
        <v>US Dollar/Tons</v>
      </c>
      <c r="CA21" s="69">
        <f>VLOOKUP($A:$A,'9-Dünya Yıllar Birim İthalatı'!$A:$N,12,0)</f>
        <v>21216</v>
      </c>
      <c r="CB21" s="73">
        <f>VLOOKUP($A:$A,'9-Dünya Yıllar Birim İthalatı'!$A:$N,13,0)</f>
        <v>2586</v>
      </c>
      <c r="CC21" s="69" t="str">
        <f>VLOOKUP($A:$A,'9-Dünya Yıllar Birim İthalatı'!$A:$N,14,0)</f>
        <v>Tons</v>
      </c>
    </row>
    <row r="22" spans="1:81" ht="27.6" x14ac:dyDescent="0.3">
      <c r="A22" s="71" t="s">
        <v>154</v>
      </c>
      <c r="B22" s="75">
        <v>20524</v>
      </c>
      <c r="C22" s="75">
        <v>15503</v>
      </c>
      <c r="D22" s="75">
        <v>20240</v>
      </c>
      <c r="E22" s="75">
        <v>20759</v>
      </c>
      <c r="F22" s="76">
        <v>19403</v>
      </c>
      <c r="G22" s="75">
        <f t="shared" si="0"/>
        <v>-6.5321065561924945</v>
      </c>
      <c r="H22" s="76">
        <f t="shared" si="1"/>
        <v>1.0016354073960887</v>
      </c>
      <c r="I22" s="71">
        <f>VLOOKUP($A:$A,'2- Dünya Çeyrek Yıllar İthalatı'!$A:$F,2,0)</f>
        <v>4893</v>
      </c>
      <c r="J22" s="71">
        <f>VLOOKUP($A:$A,'2- Dünya Çeyrek Yıllar İthalatı'!$A:$F,3,0)</f>
        <v>4610</v>
      </c>
      <c r="K22" s="71">
        <f>VLOOKUP($A:$A,'2- Dünya Çeyrek Yıllar İthalatı'!$A:$F,4,0)</f>
        <v>3311</v>
      </c>
      <c r="L22" s="71">
        <f>VLOOKUP($A:$A,'2- Dünya Çeyrek Yıllar İthalatı'!$A:$F,5,0)</f>
        <v>3823</v>
      </c>
      <c r="M22" s="71">
        <f>VLOOKUP($A:$A,'2- Dünya Çeyrek Yıllar İthalatı'!$A:$F,6,0)</f>
        <v>0</v>
      </c>
      <c r="N22" s="71">
        <f t="shared" si="2"/>
        <v>-100</v>
      </c>
      <c r="O22" s="71">
        <f>VLOOKUP($A:$A,'3-TR İhracat Göstergeleri'!$A:$P,2,0)</f>
        <v>515</v>
      </c>
      <c r="P22" s="75">
        <f>VLOOKUP($A:$A,'3-TR İhracat Göstergeleri'!$A:$P,3,0)</f>
        <v>515</v>
      </c>
      <c r="Q22" s="71">
        <f>VLOOKUP($A:$A,'3-TR İhracat Göstergeleri'!$A:$P,4,0)</f>
        <v>0.24168758945960533</v>
      </c>
      <c r="R22" s="75">
        <f>VLOOKUP($A:$A,'3-TR İhracat Göstergeleri'!$A:$P,5,0)</f>
        <v>41</v>
      </c>
      <c r="S22" s="71" t="str">
        <f>VLOOKUP($A:$A,'3-TR İhracat Göstergeleri'!$A:$P,6,0)</f>
        <v>Tons</v>
      </c>
      <c r="T22" s="75">
        <f>VLOOKUP($A:$A,'3-TR İhracat Göstergeleri'!$A:$P,7,0)</f>
        <v>12561</v>
      </c>
      <c r="U22" s="71">
        <f>VLOOKUP($A:$A,'3-TR İhracat Göstergeleri'!$A:$P,8,0)</f>
        <v>-1</v>
      </c>
      <c r="V22" s="75">
        <f>VLOOKUP($A:$A,'3-TR İhracat Göstergeleri'!$A:$P,9,0)</f>
        <v>-7</v>
      </c>
      <c r="W22" s="71">
        <f>VLOOKUP($A:$A,'3-TR İhracat Göstergeleri'!$A:$P,10,0)</f>
        <v>-65</v>
      </c>
      <c r="X22" s="75">
        <f>VLOOKUP($A:$A,'3-TR İhracat Göstergeleri'!$A:$P,11,0)</f>
        <v>19</v>
      </c>
      <c r="Y22" s="71">
        <f>VLOOKUP($A:$A,'3-TR İhracat Göstergeleri'!$A:$P,12,0)</f>
        <v>1.0016333391150647</v>
      </c>
      <c r="Z22" s="75">
        <f>VLOOKUP($A:$A,'3-TR İhracat Göstergeleri'!$A:$P,13,0)</f>
        <v>2</v>
      </c>
      <c r="AA22" s="71">
        <f>VLOOKUP($A:$A,'3-TR İhracat Göstergeleri'!$A:$P,14,0)</f>
        <v>1269</v>
      </c>
      <c r="AB22" s="75" t="str">
        <f>VLOOKUP($A:$A,'3-TR İhracat Göstergeleri'!$A:$P,15,0)</f>
        <v>0.6</v>
      </c>
      <c r="AC22" s="71">
        <f>VLOOKUP($A:$A,'3-TR İhracat Göstergeleri'!$A:$P,16,0)</f>
        <v>0</v>
      </c>
      <c r="AD22" s="75">
        <f>VLOOKUP($A:$A,'4-Dünya İthahalat Göstergeleri'!$A:$M,2,0)</f>
        <v>19403</v>
      </c>
      <c r="AE22" s="71">
        <f>VLOOKUP($A:$A,'4-Dünya İthahalat Göstergeleri'!$A:$M,3,0)</f>
        <v>-17540</v>
      </c>
      <c r="AF22" s="75">
        <f>VLOOKUP($A:$A,'4-Dünya İthahalat Göstergeleri'!$A:$M,4,0)</f>
        <v>1003</v>
      </c>
      <c r="AG22" s="71" t="str">
        <f>VLOOKUP($A:$A,'4-Dünya İthahalat Göstergeleri'!$A:$M,5,0)</f>
        <v>Tons</v>
      </c>
      <c r="AH22" s="75">
        <f>VLOOKUP($A:$A,'4-Dünya İthahalat Göstergeleri'!$A:$M,6,0)</f>
        <v>19345</v>
      </c>
      <c r="AI22" s="71">
        <f>VLOOKUP($A:$A,'4-Dünya İthahalat Göstergeleri'!$A:$M,7,0)</f>
        <v>2</v>
      </c>
      <c r="AJ22" s="75">
        <f>VLOOKUP($A:$A,'4-Dünya İthahalat Göstergeleri'!$A:$M,8,0)</f>
        <v>-1</v>
      </c>
      <c r="AK22" s="71">
        <f>VLOOKUP($A:$A,'4-Dünya İthahalat Göstergeleri'!$A:$M,9,0)</f>
        <v>-7</v>
      </c>
      <c r="AL22" s="75">
        <f>VLOOKUP($A:$A,'4-Dünya İthahalat Göstergeleri'!$A:$M,10,0)</f>
        <v>1.0016333391150647</v>
      </c>
      <c r="AM22" s="71">
        <f>VLOOKUP($A:$A,'4-Dünya İthahalat Göstergeleri'!$A:$M,11,0)</f>
        <v>1269</v>
      </c>
      <c r="AN22" s="75" t="str">
        <f>VLOOKUP($A:$A,'4-Dünya İthahalat Göstergeleri'!$A:$M,12,0)</f>
        <v>0.6</v>
      </c>
      <c r="AO22" s="71">
        <f>VLOOKUP($A:$A,'4-Dünya İthahalat Göstergeleri'!$A:$M,13,0)</f>
        <v>45506</v>
      </c>
      <c r="AP22" s="75">
        <f>VLOOKUP($A:$A,'5-Dünya Yıllar İhracatı'!$A:$F,2,0)</f>
        <v>1084</v>
      </c>
      <c r="AQ22" s="71">
        <f>VLOOKUP($A:$A,'5-Dünya Yıllar İhracatı'!$A:$F,3,0)</f>
        <v>1452</v>
      </c>
      <c r="AR22" s="75">
        <f>VLOOKUP($A:$A,'5-Dünya Yıllar İhracatı'!$A:$F,4,0)</f>
        <v>1795</v>
      </c>
      <c r="AS22" s="71">
        <f>VLOOKUP($A:$A,'5-Dünya Yıllar İhracatı'!$A:$F,5,0)</f>
        <v>2333</v>
      </c>
      <c r="AT22" s="75">
        <f>VLOOKUP($A:$A,'5-Dünya Yıllar İhracatı'!$A:$F,6,0)</f>
        <v>1863</v>
      </c>
      <c r="AU22" s="71">
        <f t="shared" si="3"/>
        <v>-20.145735105015003</v>
      </c>
      <c r="AV22" s="75">
        <f t="shared" si="4"/>
        <v>82.59777989781017</v>
      </c>
      <c r="AW22" s="71">
        <f>VLOOKUP($A:$A,'6-TR Yıllar İhracatı'!$A:$H,2,0)</f>
        <v>789</v>
      </c>
      <c r="AX22" s="75">
        <f>VLOOKUP($A:$A,'6-TR Yıllar İhracatı'!$A:$H,3,0)</f>
        <v>677</v>
      </c>
      <c r="AY22" s="71">
        <f>VLOOKUP($A:$A,'6-TR Yıllar İhracatı'!$A:$H,4,0)</f>
        <v>1045</v>
      </c>
      <c r="AZ22" s="75">
        <f>VLOOKUP($A:$A,'6-TR Yıllar İhracatı'!$A:$H,5,0)</f>
        <v>1459</v>
      </c>
      <c r="BA22" s="71">
        <f>VLOOKUP($A:$A,'6-TR Yıllar İhracatı'!$A:$H,6,0)</f>
        <v>515</v>
      </c>
      <c r="BB22" s="75">
        <f>VLOOKUP($A:$A,'6-TR Yıllar İhracatı'!$A:$H,7,0)</f>
        <v>-647.01850582590816</v>
      </c>
      <c r="BC22" s="71">
        <f>VLOOKUP($A:$A,'6-TR Yıllar İhracatı'!$A:$H,8,0)</f>
        <v>0.24168758945960533</v>
      </c>
      <c r="BD22" s="75">
        <f>VLOOKUP($A:$A,'7-TR Çeyrek Yıllar İhracatı'!$A:$H,2,0)</f>
        <v>103</v>
      </c>
      <c r="BE22" s="71">
        <f>VLOOKUP($A:$A,'7-TR Çeyrek Yıllar İhracatı'!$A:$H,3,0)</f>
        <v>188</v>
      </c>
      <c r="BF22" s="75">
        <f>VLOOKUP($A:$A,'7-TR Çeyrek Yıllar İhracatı'!$A:$H,4,0)</f>
        <v>120</v>
      </c>
      <c r="BG22" s="71">
        <f>VLOOKUP($A:$A,'7-TR Çeyrek Yıllar İhracatı'!$A:$H,5,0)</f>
        <v>144</v>
      </c>
      <c r="BH22" s="75">
        <f>VLOOKUP($A:$A,'7-TR Çeyrek Yıllar İhracatı'!$A:$H,6,0)</f>
        <v>186</v>
      </c>
      <c r="BI22" s="71">
        <f>VLOOKUP($A:$A,'7-TR Çeyrek Yıllar İhracatı'!$A:$H,7,0)</f>
        <v>80.582524271844662</v>
      </c>
      <c r="BJ22" s="75">
        <f>VLOOKUP($A:$A,'8- TR Yıllar Birim İhracatı'!$A:$H,2,0)</f>
        <v>9393</v>
      </c>
      <c r="BK22" s="71">
        <f>VLOOKUP($A:$A,'8- TR Yıllar Birim İhracatı'!$A:$H,3,0)</f>
        <v>8908</v>
      </c>
      <c r="BL22" s="75">
        <f>VLOOKUP($A:$A,'8- TR Yıllar Birim İhracatı'!$A:$H,4,0)</f>
        <v>9248</v>
      </c>
      <c r="BM22" s="71">
        <f>VLOOKUP($A:$A,'8- TR Yıllar Birim İhracatı'!$A:$H,5,0)</f>
        <v>9792</v>
      </c>
      <c r="BN22" s="75">
        <f>VLOOKUP($A:$A,'8- TR Yıllar Birim İhracatı'!$A:$H,6,0)</f>
        <v>12561</v>
      </c>
      <c r="BO22" s="71">
        <f>VLOOKUP($A:$A,'8- TR Yıllar Birim İhracatı'!$A:$H,7,0)</f>
        <v>515</v>
      </c>
      <c r="BP22" s="75">
        <f>VLOOKUP($A:$A,'8- TR Yıllar Birim İhracatı'!$A:$H,8,0)</f>
        <v>41</v>
      </c>
      <c r="BQ22" s="71">
        <f>VLOOKUP($A:$A,'9-Dünya Yıllar Birim İthalatı'!$A:$N,2,0)</f>
        <v>17032</v>
      </c>
      <c r="BR22" s="75" t="str">
        <f>VLOOKUP($A:$A,'9-Dünya Yıllar Birim İthalatı'!$A:$N,3,0)</f>
        <v>US Dollar/Tons</v>
      </c>
      <c r="BS22" s="71">
        <f>VLOOKUP($A:$A,'9-Dünya Yıllar Birim İthalatı'!$A:$N,4,0)</f>
        <v>17264</v>
      </c>
      <c r="BT22" s="75" t="str">
        <f>VLOOKUP($A:$A,'9-Dünya Yıllar Birim İthalatı'!$A:$N,5,0)</f>
        <v>US Dollar/Tons</v>
      </c>
      <c r="BU22" s="71">
        <f>VLOOKUP($A:$A,'9-Dünya Yıllar Birim İthalatı'!$A:$N,6,0)</f>
        <v>18637</v>
      </c>
      <c r="BV22" s="75" t="str">
        <f>VLOOKUP($A:$A,'9-Dünya Yıllar Birim İthalatı'!$A:$N,7,0)</f>
        <v>US Dollar/Tons</v>
      </c>
      <c r="BW22" s="71">
        <f>VLOOKUP($A:$A,'9-Dünya Yıllar Birim İthalatı'!$A:$N,8,0)</f>
        <v>16919</v>
      </c>
      <c r="BX22" s="75" t="str">
        <f>VLOOKUP($A:$A,'9-Dünya Yıllar Birim İthalatı'!$A:$N,9,0)</f>
        <v>US Dollar/Tons</v>
      </c>
      <c r="BY22" s="71">
        <f>VLOOKUP($A:$A,'9-Dünya Yıllar Birim İthalatı'!$A:$N,10,0)</f>
        <v>19345</v>
      </c>
      <c r="BZ22" s="75" t="str">
        <f>VLOOKUP($A:$A,'9-Dünya Yıllar Birim İthalatı'!$A:$N,11,0)</f>
        <v>US Dollar/Tons</v>
      </c>
      <c r="CA22" s="71">
        <f>VLOOKUP($A:$A,'9-Dünya Yıllar Birim İthalatı'!$A:$N,12,0)</f>
        <v>19403</v>
      </c>
      <c r="CB22" s="75">
        <f>VLOOKUP($A:$A,'9-Dünya Yıllar Birim İthalatı'!$A:$N,13,0)</f>
        <v>1003</v>
      </c>
      <c r="CC22" s="71" t="str">
        <f>VLOOKUP($A:$A,'9-Dünya Yıllar Birim İthalatı'!$A:$N,14,0)</f>
        <v>Tons</v>
      </c>
    </row>
    <row r="23" spans="1:81" ht="27.6" x14ac:dyDescent="0.3">
      <c r="A23" s="69" t="s">
        <v>153</v>
      </c>
      <c r="B23" s="73">
        <v>9135</v>
      </c>
      <c r="C23" s="73">
        <v>12510</v>
      </c>
      <c r="D23" s="73">
        <v>14966</v>
      </c>
      <c r="E23" s="77">
        <v>66028</v>
      </c>
      <c r="F23" s="77">
        <v>18113</v>
      </c>
      <c r="G23" s="77">
        <f t="shared" si="0"/>
        <v>-72.5676985521294</v>
      </c>
      <c r="H23" s="77">
        <f t="shared" si="1"/>
        <v>0.93504211380535762</v>
      </c>
      <c r="I23" s="69" t="e">
        <f>VLOOKUP($A:$A,'2- Dünya Çeyrek Yıllar İthalatı'!$A:$F,2,0)</f>
        <v>#N/A</v>
      </c>
      <c r="J23" s="69" t="e">
        <f>VLOOKUP($A:$A,'2- Dünya Çeyrek Yıllar İthalatı'!$A:$F,3,0)</f>
        <v>#N/A</v>
      </c>
      <c r="K23" s="69" t="e">
        <f>VLOOKUP($A:$A,'2- Dünya Çeyrek Yıllar İthalatı'!$A:$F,4,0)</f>
        <v>#N/A</v>
      </c>
      <c r="L23" s="69" t="e">
        <f>VLOOKUP($A:$A,'2- Dünya Çeyrek Yıllar İthalatı'!$A:$F,5,0)</f>
        <v>#N/A</v>
      </c>
      <c r="M23" s="69" t="e">
        <f>VLOOKUP($A:$A,'2- Dünya Çeyrek Yıllar İthalatı'!$A:$F,6,0)</f>
        <v>#N/A</v>
      </c>
      <c r="N23" s="69" t="e">
        <f t="shared" si="2"/>
        <v>#N/A</v>
      </c>
      <c r="O23" s="69">
        <f>VLOOKUP($A:$A,'3-TR İhracat Göstergeleri'!$A:$P,2,0)</f>
        <v>6815</v>
      </c>
      <c r="P23" s="73">
        <f>VLOOKUP($A:$A,'3-TR İhracat Göstergeleri'!$A:$P,3,0)</f>
        <v>6815</v>
      </c>
      <c r="Q23" s="69">
        <f>VLOOKUP($A:$A,'3-TR İhracat Göstergeleri'!$A:$P,4,0)</f>
        <v>3.1982542178004079</v>
      </c>
      <c r="R23" s="73">
        <f>VLOOKUP($A:$A,'3-TR İhracat Göstergeleri'!$A:$P,5,0)</f>
        <v>1344</v>
      </c>
      <c r="S23" s="69" t="str">
        <f>VLOOKUP($A:$A,'3-TR İhracat Göstergeleri'!$A:$P,6,0)</f>
        <v>Tons</v>
      </c>
      <c r="T23" s="73">
        <f>VLOOKUP($A:$A,'3-TR İhracat Göstergeleri'!$A:$P,7,0)</f>
        <v>5071</v>
      </c>
      <c r="U23" s="69">
        <f>VLOOKUP($A:$A,'3-TR İhracat Göstergeleri'!$A:$P,8,0)</f>
        <v>6</v>
      </c>
      <c r="V23" s="73">
        <f>VLOOKUP($A:$A,'3-TR İhracat Göstergeleri'!$A:$P,9,0)</f>
        <v>5</v>
      </c>
      <c r="W23" s="69">
        <f>VLOOKUP($A:$A,'3-TR İhracat Göstergeleri'!$A:$P,10,0)</f>
        <v>-39</v>
      </c>
      <c r="X23" s="73">
        <f>VLOOKUP($A:$A,'3-TR İhracat Göstergeleri'!$A:$P,11,0)</f>
        <v>20</v>
      </c>
      <c r="Y23" s="69">
        <f>VLOOKUP($A:$A,'3-TR İhracat Göstergeleri'!$A:$P,12,0)</f>
        <v>0.93509180563471017</v>
      </c>
      <c r="Z23" s="73">
        <f>VLOOKUP($A:$A,'3-TR İhracat Göstergeleri'!$A:$P,13,0)</f>
        <v>33</v>
      </c>
      <c r="AA23" s="69">
        <f>VLOOKUP($A:$A,'3-TR İhracat Göstergeleri'!$A:$P,14,0)</f>
        <v>3741</v>
      </c>
      <c r="AB23" s="73" t="str">
        <f>VLOOKUP($A:$A,'3-TR İhracat Göstergeleri'!$A:$P,15,0)</f>
        <v>0.31</v>
      </c>
      <c r="AC23" s="69">
        <f>VLOOKUP($A:$A,'3-TR İhracat Göstergeleri'!$A:$P,16,0)</f>
        <v>10</v>
      </c>
      <c r="AD23" s="73">
        <f>VLOOKUP($A:$A,'4-Dünya İthahalat Göstergeleri'!$A:$M,2,0)</f>
        <v>18114</v>
      </c>
      <c r="AE23" s="69">
        <f>VLOOKUP($A:$A,'4-Dünya İthahalat Göstergeleri'!$A:$M,3,0)</f>
        <v>-18111</v>
      </c>
      <c r="AF23" s="73">
        <f>VLOOKUP($A:$A,'4-Dünya İthahalat Göstergeleri'!$A:$M,4,0)</f>
        <v>3720</v>
      </c>
      <c r="AG23" s="69" t="str">
        <f>VLOOKUP($A:$A,'4-Dünya İthahalat Göstergeleri'!$A:$M,5,0)</f>
        <v>Tons</v>
      </c>
      <c r="AH23" s="73">
        <f>VLOOKUP($A:$A,'4-Dünya İthahalat Göstergeleri'!$A:$M,6,0)</f>
        <v>4869</v>
      </c>
      <c r="AI23" s="69">
        <f>VLOOKUP($A:$A,'4-Dünya İthahalat Göstergeleri'!$A:$M,7,0)</f>
        <v>33</v>
      </c>
      <c r="AJ23" s="73">
        <f>VLOOKUP($A:$A,'4-Dünya İthahalat Göstergeleri'!$A:$M,8,0)</f>
        <v>4</v>
      </c>
      <c r="AK23" s="69">
        <f>VLOOKUP($A:$A,'4-Dünya İthahalat Göstergeleri'!$A:$M,9,0)</f>
        <v>-72</v>
      </c>
      <c r="AL23" s="73">
        <f>VLOOKUP($A:$A,'4-Dünya İthahalat Göstergeleri'!$A:$M,10,0)</f>
        <v>0.93509180563471017</v>
      </c>
      <c r="AM23" s="69">
        <f>VLOOKUP($A:$A,'4-Dünya İthahalat Göstergeleri'!$A:$M,11,0)</f>
        <v>3741</v>
      </c>
      <c r="AN23" s="73" t="str">
        <f>VLOOKUP($A:$A,'4-Dünya İthahalat Göstergeleri'!$A:$M,12,0)</f>
        <v>0.31</v>
      </c>
      <c r="AO23" s="69">
        <f>VLOOKUP($A:$A,'4-Dünya İthahalat Göstergeleri'!$A:$M,13,0)</f>
        <v>45482</v>
      </c>
      <c r="AP23" s="73">
        <f>VLOOKUP($A:$A,'5-Dünya Yıllar İhracatı'!$A:$F,2,0)</f>
        <v>27</v>
      </c>
      <c r="AQ23" s="69">
        <f>VLOOKUP($A:$A,'5-Dünya Yıllar İhracatı'!$A:$F,3,0)</f>
        <v>5</v>
      </c>
      <c r="AR23" s="73">
        <f>VLOOKUP($A:$A,'5-Dünya Yıllar İhracatı'!$A:$F,4,0)</f>
        <v>32</v>
      </c>
      <c r="AS23" s="69">
        <f>VLOOKUP($A:$A,'5-Dünya Yıllar İhracatı'!$A:$F,5,0)</f>
        <v>233</v>
      </c>
      <c r="AT23" s="73">
        <f>VLOOKUP($A:$A,'5-Dünya Yıllar İhracatı'!$A:$F,6,0)</f>
        <v>3</v>
      </c>
      <c r="AU23" s="69">
        <f t="shared" si="3"/>
        <v>-98.712446351931334</v>
      </c>
      <c r="AV23" s="73">
        <f t="shared" si="4"/>
        <v>404.72233326057852</v>
      </c>
      <c r="AW23" s="69">
        <f>VLOOKUP($A:$A,'6-TR Yıllar İhracatı'!$A:$H,2,0)</f>
        <v>5415</v>
      </c>
      <c r="AX23" s="73">
        <f>VLOOKUP($A:$A,'6-TR Yıllar İhracatı'!$A:$H,3,0)</f>
        <v>9504</v>
      </c>
      <c r="AY23" s="69">
        <f>VLOOKUP($A:$A,'6-TR Yıllar İhracatı'!$A:$H,4,0)</f>
        <v>7002</v>
      </c>
      <c r="AZ23" s="73">
        <f>VLOOKUP($A:$A,'6-TR Yıllar İhracatı'!$A:$H,5,0)</f>
        <v>11122</v>
      </c>
      <c r="BA23" s="69">
        <f>VLOOKUP($A:$A,'6-TR Yıllar İhracatı'!$A:$H,6,0)</f>
        <v>6815</v>
      </c>
      <c r="BB23" s="73">
        <f>VLOOKUP($A:$A,'6-TR Yıllar İhracatı'!$A:$H,7,0)</f>
        <v>-387.2504945153749</v>
      </c>
      <c r="BC23" s="69">
        <f>VLOOKUP($A:$A,'6-TR Yıllar İhracatı'!$A:$H,8,0)</f>
        <v>3.1982542178004079</v>
      </c>
      <c r="BD23" s="73">
        <f>VLOOKUP($A:$A,'7-TR Çeyrek Yıllar İhracatı'!$A:$H,2,0)</f>
        <v>2325</v>
      </c>
      <c r="BE23" s="69">
        <f>VLOOKUP($A:$A,'7-TR Çeyrek Yıllar İhracatı'!$A:$H,3,0)</f>
        <v>2071</v>
      </c>
      <c r="BF23" s="73">
        <f>VLOOKUP($A:$A,'7-TR Çeyrek Yıllar İhracatı'!$A:$H,4,0)</f>
        <v>1912</v>
      </c>
      <c r="BG23" s="69">
        <f>VLOOKUP($A:$A,'7-TR Çeyrek Yıllar İhracatı'!$A:$H,5,0)</f>
        <v>600</v>
      </c>
      <c r="BH23" s="73">
        <f>VLOOKUP($A:$A,'7-TR Çeyrek Yıllar İhracatı'!$A:$H,6,0)</f>
        <v>1000</v>
      </c>
      <c r="BI23" s="69">
        <f>VLOOKUP($A:$A,'7-TR Çeyrek Yıllar İhracatı'!$A:$H,7,0)</f>
        <v>-56.98924731182796</v>
      </c>
      <c r="BJ23" s="73">
        <f>VLOOKUP($A:$A,'8- TR Yıllar Birim İhracatı'!$A:$H,2,0)</f>
        <v>5118</v>
      </c>
      <c r="BK23" s="69">
        <f>VLOOKUP($A:$A,'8- TR Yıllar Birim İhracatı'!$A:$H,3,0)</f>
        <v>4950</v>
      </c>
      <c r="BL23" s="73">
        <f>VLOOKUP($A:$A,'8- TR Yıllar Birim İhracatı'!$A:$H,4,0)</f>
        <v>4767</v>
      </c>
      <c r="BM23" s="69">
        <f>VLOOKUP($A:$A,'8- TR Yıllar Birim İhracatı'!$A:$H,5,0)</f>
        <v>5718</v>
      </c>
      <c r="BN23" s="73">
        <f>VLOOKUP($A:$A,'8- TR Yıllar Birim İhracatı'!$A:$H,6,0)</f>
        <v>5071</v>
      </c>
      <c r="BO23" s="69">
        <f>VLOOKUP($A:$A,'8- TR Yıllar Birim İhracatı'!$A:$H,7,0)</f>
        <v>6815</v>
      </c>
      <c r="BP23" s="73">
        <f>VLOOKUP($A:$A,'8- TR Yıllar Birim İhracatı'!$A:$H,8,0)</f>
        <v>1344</v>
      </c>
      <c r="BQ23" s="69">
        <f>VLOOKUP($A:$A,'9-Dünya Yıllar Birim İthalatı'!$A:$N,2,0)</f>
        <v>5103</v>
      </c>
      <c r="BR23" s="73" t="str">
        <f>VLOOKUP($A:$A,'9-Dünya Yıllar Birim İthalatı'!$A:$N,3,0)</f>
        <v>US Dollar/Tons</v>
      </c>
      <c r="BS23" s="69">
        <f>VLOOKUP($A:$A,'9-Dünya Yıllar Birim İthalatı'!$A:$N,4,0)</f>
        <v>4586</v>
      </c>
      <c r="BT23" s="73" t="str">
        <f>VLOOKUP($A:$A,'9-Dünya Yıllar Birim İthalatı'!$A:$N,5,0)</f>
        <v>US Dollar/Tons</v>
      </c>
      <c r="BU23" s="69">
        <f>VLOOKUP($A:$A,'9-Dünya Yıllar Birim İthalatı'!$A:$N,6,0)</f>
        <v>4757</v>
      </c>
      <c r="BV23" s="73" t="str">
        <f>VLOOKUP($A:$A,'9-Dünya Yıllar Birim İthalatı'!$A:$N,7,0)</f>
        <v>US Dollar/Tons</v>
      </c>
      <c r="BW23" s="69">
        <f>VLOOKUP($A:$A,'9-Dünya Yıllar Birim İthalatı'!$A:$N,8,0)</f>
        <v>7242</v>
      </c>
      <c r="BX23" s="73" t="str">
        <f>VLOOKUP($A:$A,'9-Dünya Yıllar Birim İthalatı'!$A:$N,9,0)</f>
        <v>US Dollar/Tons</v>
      </c>
      <c r="BY23" s="69">
        <f>VLOOKUP($A:$A,'9-Dünya Yıllar Birim İthalatı'!$A:$N,10,0)</f>
        <v>4869</v>
      </c>
      <c r="BZ23" s="73" t="str">
        <f>VLOOKUP($A:$A,'9-Dünya Yıllar Birim İthalatı'!$A:$N,11,0)</f>
        <v>US Dollar/Tons</v>
      </c>
      <c r="CA23" s="69">
        <f>VLOOKUP($A:$A,'9-Dünya Yıllar Birim İthalatı'!$A:$N,12,0)</f>
        <v>18113</v>
      </c>
      <c r="CB23" s="73">
        <f>VLOOKUP($A:$A,'9-Dünya Yıllar Birim İthalatı'!$A:$N,13,0)</f>
        <v>3720</v>
      </c>
      <c r="CC23" s="69" t="str">
        <f>VLOOKUP($A:$A,'9-Dünya Yıllar Birim İthalatı'!$A:$N,14,0)</f>
        <v>Tons</v>
      </c>
    </row>
    <row r="24" spans="1:81" ht="27.6" x14ac:dyDescent="0.3">
      <c r="A24" s="71" t="s">
        <v>152</v>
      </c>
      <c r="B24" s="75">
        <v>21679</v>
      </c>
      <c r="C24" s="75">
        <v>10444</v>
      </c>
      <c r="D24" s="75">
        <v>23159</v>
      </c>
      <c r="E24" s="75">
        <v>37120</v>
      </c>
      <c r="F24" s="76">
        <v>15984</v>
      </c>
      <c r="G24" s="75">
        <f t="shared" si="0"/>
        <v>-56.939655172413794</v>
      </c>
      <c r="H24" s="76">
        <f t="shared" si="1"/>
        <v>0.82513736802654647</v>
      </c>
      <c r="I24" s="71">
        <f>VLOOKUP($A:$A,'2- Dünya Çeyrek Yıllar İthalatı'!$A:$F,2,0)</f>
        <v>4066</v>
      </c>
      <c r="J24" s="71">
        <f>VLOOKUP($A:$A,'2- Dünya Çeyrek Yıllar İthalatı'!$A:$F,3,0)</f>
        <v>5128</v>
      </c>
      <c r="K24" s="71">
        <f>VLOOKUP($A:$A,'2- Dünya Çeyrek Yıllar İthalatı'!$A:$F,4,0)</f>
        <v>3177</v>
      </c>
      <c r="L24" s="71">
        <f>VLOOKUP($A:$A,'2- Dünya Çeyrek Yıllar İthalatı'!$A:$F,5,0)</f>
        <v>0</v>
      </c>
      <c r="M24" s="71">
        <f>VLOOKUP($A:$A,'2- Dünya Çeyrek Yıllar İthalatı'!$A:$F,6,0)</f>
        <v>0</v>
      </c>
      <c r="N24" s="71">
        <f t="shared" si="2"/>
        <v>-100</v>
      </c>
      <c r="O24" s="71">
        <f>VLOOKUP($A:$A,'3-TR İhracat Göstergeleri'!$A:$P,2,0)</f>
        <v>240</v>
      </c>
      <c r="P24" s="75">
        <f>VLOOKUP($A:$A,'3-TR İhracat Göstergeleri'!$A:$P,3,0)</f>
        <v>240</v>
      </c>
      <c r="Q24" s="71">
        <f>VLOOKUP($A:$A,'3-TR İhracat Göstergeleri'!$A:$P,4,0)</f>
        <v>0.11263110965107821</v>
      </c>
      <c r="R24" s="75">
        <f>VLOOKUP($A:$A,'3-TR İhracat Göstergeleri'!$A:$P,5,0)</f>
        <v>32</v>
      </c>
      <c r="S24" s="71" t="str">
        <f>VLOOKUP($A:$A,'3-TR İhracat Göstergeleri'!$A:$P,6,0)</f>
        <v>Tons</v>
      </c>
      <c r="T24" s="75">
        <f>VLOOKUP($A:$A,'3-TR İhracat Göstergeleri'!$A:$P,7,0)</f>
        <v>7500</v>
      </c>
      <c r="U24" s="71">
        <f>VLOOKUP($A:$A,'3-TR İhracat Göstergeleri'!$A:$P,8,0)</f>
        <v>47</v>
      </c>
      <c r="V24" s="75">
        <f>VLOOKUP($A:$A,'3-TR İhracat Göstergeleri'!$A:$P,9,0)</f>
        <v>39</v>
      </c>
      <c r="W24" s="71">
        <f>VLOOKUP($A:$A,'3-TR İhracat Göstergeleri'!$A:$P,10,0)</f>
        <v>-32</v>
      </c>
      <c r="X24" s="75">
        <f>VLOOKUP($A:$A,'3-TR İhracat Göstergeleri'!$A:$P,11,0)</f>
        <v>21</v>
      </c>
      <c r="Y24" s="71">
        <f>VLOOKUP($A:$A,'3-TR İhracat Göstergeleri'!$A:$P,12,0)</f>
        <v>0.82513566419704143</v>
      </c>
      <c r="Z24" s="75">
        <f>VLOOKUP($A:$A,'3-TR İhracat Göstergeleri'!$A:$P,13,0)</f>
        <v>7</v>
      </c>
      <c r="AA24" s="71">
        <f>VLOOKUP($A:$A,'3-TR İhracat Göstergeleri'!$A:$P,14,0)</f>
        <v>12410</v>
      </c>
      <c r="AB24" s="75" t="str">
        <f>VLOOKUP($A:$A,'3-TR İhracat Göstergeleri'!$A:$P,15,0)</f>
        <v>0.21</v>
      </c>
      <c r="AC24" s="71">
        <f>VLOOKUP($A:$A,'3-TR İhracat Göstergeleri'!$A:$P,16,0)</f>
        <v>11</v>
      </c>
      <c r="AD24" s="75">
        <f>VLOOKUP($A:$A,'4-Dünya İthahalat Göstergeleri'!$A:$M,2,0)</f>
        <v>15984</v>
      </c>
      <c r="AE24" s="71">
        <f>VLOOKUP($A:$A,'4-Dünya İthahalat Göstergeleri'!$A:$M,3,0)</f>
        <v>-14258</v>
      </c>
      <c r="AF24" s="75">
        <f>VLOOKUP($A:$A,'4-Dünya İthahalat Göstergeleri'!$A:$M,4,0)</f>
        <v>3236</v>
      </c>
      <c r="AG24" s="71" t="str">
        <f>VLOOKUP($A:$A,'4-Dünya İthahalat Göstergeleri'!$A:$M,5,0)</f>
        <v>Tons</v>
      </c>
      <c r="AH24" s="75">
        <f>VLOOKUP($A:$A,'4-Dünya İthahalat Göstergeleri'!$A:$M,6,0)</f>
        <v>4939</v>
      </c>
      <c r="AI24" s="71">
        <f>VLOOKUP($A:$A,'4-Dünya İthahalat Göstergeleri'!$A:$M,7,0)</f>
        <v>7</v>
      </c>
      <c r="AJ24" s="75">
        <f>VLOOKUP($A:$A,'4-Dünya İthahalat Göstergeleri'!$A:$M,8,0)</f>
        <v>0</v>
      </c>
      <c r="AK24" s="71">
        <f>VLOOKUP($A:$A,'4-Dünya İthahalat Göstergeleri'!$A:$M,9,0)</f>
        <v>-57</v>
      </c>
      <c r="AL24" s="75">
        <f>VLOOKUP($A:$A,'4-Dünya İthahalat Göstergeleri'!$A:$M,10,0)</f>
        <v>0.82513566419704143</v>
      </c>
      <c r="AM24" s="71">
        <f>VLOOKUP($A:$A,'4-Dünya İthahalat Göstergeleri'!$A:$M,11,0)</f>
        <v>12410</v>
      </c>
      <c r="AN24" s="75" t="str">
        <f>VLOOKUP($A:$A,'4-Dünya İthahalat Göstergeleri'!$A:$M,12,0)</f>
        <v>0.21</v>
      </c>
      <c r="AO24" s="71">
        <f>VLOOKUP($A:$A,'4-Dünya İthahalat Göstergeleri'!$A:$M,13,0)</f>
        <v>45512</v>
      </c>
      <c r="AP24" s="75">
        <f>VLOOKUP($A:$A,'5-Dünya Yıllar İhracatı'!$A:$F,2,0)</f>
        <v>2672</v>
      </c>
      <c r="AQ24" s="71">
        <f>VLOOKUP($A:$A,'5-Dünya Yıllar İhracatı'!$A:$F,3,0)</f>
        <v>1087</v>
      </c>
      <c r="AR24" s="75">
        <f>VLOOKUP($A:$A,'5-Dünya Yıllar İhracatı'!$A:$F,4,0)</f>
        <v>1276</v>
      </c>
      <c r="AS24" s="71">
        <f>VLOOKUP($A:$A,'5-Dünya Yıllar İhracatı'!$A:$F,5,0)</f>
        <v>1402</v>
      </c>
      <c r="AT24" s="75">
        <f>VLOOKUP($A:$A,'5-Dünya Yıllar İhracatı'!$A:$F,6,0)</f>
        <v>1726</v>
      </c>
      <c r="AU24" s="71">
        <f t="shared" si="3"/>
        <v>23.109843081312412</v>
      </c>
      <c r="AV24" s="75">
        <f t="shared" si="4"/>
        <v>-94.750661733261794</v>
      </c>
      <c r="AW24" s="71">
        <f>VLOOKUP($A:$A,'6-TR Yıllar İhracatı'!$A:$H,2,0)</f>
        <v>65</v>
      </c>
      <c r="AX24" s="75">
        <f>VLOOKUP($A:$A,'6-TR Yıllar İhracatı'!$A:$H,3,0)</f>
        <v>106</v>
      </c>
      <c r="AY24" s="71">
        <f>VLOOKUP($A:$A,'6-TR Yıllar İhracatı'!$A:$H,4,0)</f>
        <v>115</v>
      </c>
      <c r="AZ24" s="75">
        <f>VLOOKUP($A:$A,'6-TR Yıllar İhracatı'!$A:$H,5,0)</f>
        <v>356</v>
      </c>
      <c r="BA24" s="71">
        <f>VLOOKUP($A:$A,'6-TR Yıllar İhracatı'!$A:$H,6,0)</f>
        <v>240</v>
      </c>
      <c r="BB24" s="75">
        <f>VLOOKUP($A:$A,'6-TR Yıllar İhracatı'!$A:$H,7,0)</f>
        <v>-325.84269662921349</v>
      </c>
      <c r="BC24" s="71">
        <f>VLOOKUP($A:$A,'6-TR Yıllar İhracatı'!$A:$H,8,0)</f>
        <v>0.11263110965107821</v>
      </c>
      <c r="BD24" s="75">
        <f>VLOOKUP($A:$A,'7-TR Çeyrek Yıllar İhracatı'!$A:$H,2,0)</f>
        <v>0</v>
      </c>
      <c r="BE24" s="71">
        <f>VLOOKUP($A:$A,'7-TR Çeyrek Yıllar İhracatı'!$A:$H,3,0)</f>
        <v>0</v>
      </c>
      <c r="BF24" s="75">
        <f>VLOOKUP($A:$A,'7-TR Çeyrek Yıllar İhracatı'!$A:$H,4,0)</f>
        <v>69</v>
      </c>
      <c r="BG24" s="71">
        <f>VLOOKUP($A:$A,'7-TR Çeyrek Yıllar İhracatı'!$A:$H,5,0)</f>
        <v>0</v>
      </c>
      <c r="BH24" s="75">
        <f>VLOOKUP($A:$A,'7-TR Çeyrek Yıllar İhracatı'!$A:$H,6,0)</f>
        <v>0</v>
      </c>
      <c r="BI24" s="71" t="e">
        <f>VLOOKUP($A:$A,'7-TR Çeyrek Yıllar İhracatı'!$A:$H,7,0)</f>
        <v>#DIV/0!</v>
      </c>
      <c r="BJ24" s="75">
        <f>VLOOKUP($A:$A,'8- TR Yıllar Birim İhracatı'!$A:$H,2,0)</f>
        <v>6500</v>
      </c>
      <c r="BK24" s="71">
        <f>VLOOKUP($A:$A,'8- TR Yıllar Birim İhracatı'!$A:$H,3,0)</f>
        <v>6235</v>
      </c>
      <c r="BL24" s="75">
        <f>VLOOKUP($A:$A,'8- TR Yıllar Birim İhracatı'!$A:$H,4,0)</f>
        <v>6389</v>
      </c>
      <c r="BM24" s="71">
        <f>VLOOKUP($A:$A,'8- TR Yıllar Birim İhracatı'!$A:$H,5,0)</f>
        <v>7911</v>
      </c>
      <c r="BN24" s="75">
        <f>VLOOKUP($A:$A,'8- TR Yıllar Birim İhracatı'!$A:$H,6,0)</f>
        <v>7500</v>
      </c>
      <c r="BO24" s="71">
        <f>VLOOKUP($A:$A,'8- TR Yıllar Birim İhracatı'!$A:$H,7,0)</f>
        <v>240</v>
      </c>
      <c r="BP24" s="75">
        <f>VLOOKUP($A:$A,'8- TR Yıllar Birim İhracatı'!$A:$H,8,0)</f>
        <v>32</v>
      </c>
      <c r="BQ24" s="71">
        <f>VLOOKUP($A:$A,'9-Dünya Yıllar Birim İthalatı'!$A:$N,2,0)</f>
        <v>3987</v>
      </c>
      <c r="BR24" s="75" t="str">
        <f>VLOOKUP($A:$A,'9-Dünya Yıllar Birim İthalatı'!$A:$N,3,0)</f>
        <v>US Dollar/Tons</v>
      </c>
      <c r="BS24" s="71">
        <f>VLOOKUP($A:$A,'9-Dünya Yıllar Birim İthalatı'!$A:$N,4,0)</f>
        <v>4050</v>
      </c>
      <c r="BT24" s="75" t="str">
        <f>VLOOKUP($A:$A,'9-Dünya Yıllar Birim İthalatı'!$A:$N,5,0)</f>
        <v>US Dollar/Tons</v>
      </c>
      <c r="BU24" s="71">
        <f>VLOOKUP($A:$A,'9-Dünya Yıllar Birim İthalatı'!$A:$N,6,0)</f>
        <v>4274</v>
      </c>
      <c r="BV24" s="75" t="str">
        <f>VLOOKUP($A:$A,'9-Dünya Yıllar Birim İthalatı'!$A:$N,7,0)</f>
        <v>US Dollar/Tons</v>
      </c>
      <c r="BW24" s="71">
        <f>VLOOKUP($A:$A,'9-Dünya Yıllar Birim İthalatı'!$A:$N,8,0)</f>
        <v>5020</v>
      </c>
      <c r="BX24" s="75" t="str">
        <f>VLOOKUP($A:$A,'9-Dünya Yıllar Birim İthalatı'!$A:$N,9,0)</f>
        <v>US Dollar/Tons</v>
      </c>
      <c r="BY24" s="71">
        <f>VLOOKUP($A:$A,'9-Dünya Yıllar Birim İthalatı'!$A:$N,10,0)</f>
        <v>4939</v>
      </c>
      <c r="BZ24" s="75" t="str">
        <f>VLOOKUP($A:$A,'9-Dünya Yıllar Birim İthalatı'!$A:$N,11,0)</f>
        <v>US Dollar/Tons</v>
      </c>
      <c r="CA24" s="71">
        <f>VLOOKUP($A:$A,'9-Dünya Yıllar Birim İthalatı'!$A:$N,12,0)</f>
        <v>15984</v>
      </c>
      <c r="CB24" s="75">
        <f>VLOOKUP($A:$A,'9-Dünya Yıllar Birim İthalatı'!$A:$N,13,0)</f>
        <v>3236</v>
      </c>
      <c r="CC24" s="71" t="str">
        <f>VLOOKUP($A:$A,'9-Dünya Yıllar Birim İthalatı'!$A:$N,14,0)</f>
        <v>Tons</v>
      </c>
    </row>
    <row r="25" spans="1:81" ht="27.6" x14ac:dyDescent="0.3">
      <c r="A25" s="69" t="s">
        <v>151</v>
      </c>
      <c r="B25" s="73">
        <v>17221</v>
      </c>
      <c r="C25" s="73">
        <v>15043</v>
      </c>
      <c r="D25" s="73">
        <v>24848</v>
      </c>
      <c r="E25" s="73">
        <v>19480</v>
      </c>
      <c r="F25" s="74">
        <v>15368</v>
      </c>
      <c r="G25" s="73">
        <f t="shared" si="0"/>
        <v>-21.108829568788501</v>
      </c>
      <c r="H25" s="74">
        <f t="shared" si="1"/>
        <v>0.79333777976926712</v>
      </c>
      <c r="I25" s="69">
        <f>VLOOKUP($A:$A,'2- Dünya Çeyrek Yıllar İthalatı'!$A:$F,2,0)</f>
        <v>4448</v>
      </c>
      <c r="J25" s="69">
        <f>VLOOKUP($A:$A,'2- Dünya Çeyrek Yıllar İthalatı'!$A:$F,3,0)</f>
        <v>3917</v>
      </c>
      <c r="K25" s="69">
        <f>VLOOKUP($A:$A,'2- Dünya Çeyrek Yıllar İthalatı'!$A:$F,4,0)</f>
        <v>4385</v>
      </c>
      <c r="L25" s="69">
        <f>VLOOKUP($A:$A,'2- Dünya Çeyrek Yıllar İthalatı'!$A:$F,5,0)</f>
        <v>0</v>
      </c>
      <c r="M25" s="69">
        <f>VLOOKUP($A:$A,'2- Dünya Çeyrek Yıllar İthalatı'!$A:$F,6,0)</f>
        <v>0</v>
      </c>
      <c r="N25" s="69">
        <f t="shared" si="2"/>
        <v>-100</v>
      </c>
      <c r="O25" s="69">
        <f>VLOOKUP($A:$A,'3-TR İhracat Göstergeleri'!$A:$P,2,0)</f>
        <v>1</v>
      </c>
      <c r="P25" s="73">
        <f>VLOOKUP($A:$A,'3-TR İhracat Göstergeleri'!$A:$P,3,0)</f>
        <v>1</v>
      </c>
      <c r="Q25" s="69">
        <f>VLOOKUP($A:$A,'3-TR İhracat Göstergeleri'!$A:$P,4,0)</f>
        <v>4.6929629021282584E-4</v>
      </c>
      <c r="R25" s="73">
        <f>VLOOKUP($A:$A,'3-TR İhracat Göstergeleri'!$A:$P,5,0)</f>
        <v>0</v>
      </c>
      <c r="S25" s="69" t="str">
        <f>VLOOKUP($A:$A,'3-TR İhracat Göstergeleri'!$A:$P,6,0)</f>
        <v>Tons</v>
      </c>
      <c r="T25" s="73">
        <f>VLOOKUP($A:$A,'3-TR İhracat Göstergeleri'!$A:$P,7,0)</f>
        <v>0</v>
      </c>
      <c r="U25" s="69">
        <f>VLOOKUP($A:$A,'3-TR İhracat Göstergeleri'!$A:$P,8,0)</f>
        <v>-43</v>
      </c>
      <c r="V25" s="73">
        <f>VLOOKUP($A:$A,'3-TR İhracat Göstergeleri'!$A:$P,9,0)</f>
        <v>0</v>
      </c>
      <c r="W25" s="69">
        <f>VLOOKUP($A:$A,'3-TR İhracat Göstergeleri'!$A:$P,10,0)</f>
        <v>0</v>
      </c>
      <c r="X25" s="73">
        <f>VLOOKUP($A:$A,'3-TR İhracat Göstergeleri'!$A:$P,11,0)</f>
        <v>22</v>
      </c>
      <c r="Y25" s="69">
        <f>VLOOKUP($A:$A,'3-TR İhracat Göstergeleri'!$A:$P,12,0)</f>
        <v>0.79333614160286103</v>
      </c>
      <c r="Z25" s="73">
        <f>VLOOKUP($A:$A,'3-TR İhracat Göstergeleri'!$A:$P,13,0)</f>
        <v>0</v>
      </c>
      <c r="AA25" s="69">
        <f>VLOOKUP($A:$A,'3-TR İhracat Göstergeleri'!$A:$P,14,0)</f>
        <v>6111</v>
      </c>
      <c r="AB25" s="73" t="str">
        <f>VLOOKUP($A:$A,'3-TR İhracat Göstergeleri'!$A:$P,15,0)</f>
        <v>0.4</v>
      </c>
      <c r="AC25" s="69">
        <f>VLOOKUP($A:$A,'3-TR İhracat Göstergeleri'!$A:$P,16,0)</f>
        <v>5</v>
      </c>
      <c r="AD25" s="73">
        <f>VLOOKUP($A:$A,'4-Dünya İthahalat Göstergeleri'!$A:$M,2,0)</f>
        <v>15368</v>
      </c>
      <c r="AE25" s="69">
        <f>VLOOKUP($A:$A,'4-Dünya İthahalat Göstergeleri'!$A:$M,3,0)</f>
        <v>-15111</v>
      </c>
      <c r="AF25" s="73">
        <f>VLOOKUP($A:$A,'4-Dünya İthahalat Göstergeleri'!$A:$M,4,0)</f>
        <v>6425</v>
      </c>
      <c r="AG25" s="69" t="str">
        <f>VLOOKUP($A:$A,'4-Dünya İthahalat Göstergeleri'!$A:$M,5,0)</f>
        <v>Tons</v>
      </c>
      <c r="AH25" s="73">
        <f>VLOOKUP($A:$A,'4-Dünya İthahalat Göstergeleri'!$A:$M,6,0)</f>
        <v>2392</v>
      </c>
      <c r="AI25" s="69">
        <f>VLOOKUP($A:$A,'4-Dünya İthahalat Göstergeleri'!$A:$M,7,0)</f>
        <v>0</v>
      </c>
      <c r="AJ25" s="73">
        <f>VLOOKUP($A:$A,'4-Dünya İthahalat Göstergeleri'!$A:$M,8,0)</f>
        <v>17</v>
      </c>
      <c r="AK25" s="69">
        <f>VLOOKUP($A:$A,'4-Dünya İthahalat Göstergeleri'!$A:$M,9,0)</f>
        <v>-21</v>
      </c>
      <c r="AL25" s="73">
        <f>VLOOKUP($A:$A,'4-Dünya İthahalat Göstergeleri'!$A:$M,10,0)</f>
        <v>0.79333614160286103</v>
      </c>
      <c r="AM25" s="69">
        <f>VLOOKUP($A:$A,'4-Dünya İthahalat Göstergeleri'!$A:$M,11,0)</f>
        <v>6111</v>
      </c>
      <c r="AN25" s="73" t="str">
        <f>VLOOKUP($A:$A,'4-Dünya İthahalat Göstergeleri'!$A:$M,12,0)</f>
        <v>0.4</v>
      </c>
      <c r="AO25" s="69">
        <f>VLOOKUP($A:$A,'4-Dünya İthahalat Göstergeleri'!$A:$M,13,0)</f>
        <v>45326</v>
      </c>
      <c r="AP25" s="73">
        <f>VLOOKUP($A:$A,'5-Dünya Yıllar İhracatı'!$A:$F,2,0)</f>
        <v>743</v>
      </c>
      <c r="AQ25" s="69">
        <f>VLOOKUP($A:$A,'5-Dünya Yıllar İhracatı'!$A:$F,3,0)</f>
        <v>449</v>
      </c>
      <c r="AR25" s="73">
        <f>VLOOKUP($A:$A,'5-Dünya Yıllar İhracatı'!$A:$F,4,0)</f>
        <v>385</v>
      </c>
      <c r="AS25" s="69">
        <f>VLOOKUP($A:$A,'5-Dünya Yıllar İhracatı'!$A:$F,5,0)</f>
        <v>271</v>
      </c>
      <c r="AT25" s="73">
        <f>VLOOKUP($A:$A,'5-Dünya Yıllar İhracatı'!$A:$F,6,0)</f>
        <v>257</v>
      </c>
      <c r="AU25" s="69">
        <f t="shared" si="3"/>
        <v>-5.1660516605166054</v>
      </c>
      <c r="AV25" s="73">
        <f t="shared" si="4"/>
        <v>21.18088001116649</v>
      </c>
      <c r="AW25" s="69">
        <f>VLOOKUP($A:$A,'6-TR Yıllar İhracatı'!$A:$H,2,0)</f>
        <v>22</v>
      </c>
      <c r="AX25" s="73">
        <f>VLOOKUP($A:$A,'6-TR Yıllar İhracatı'!$A:$H,3,0)</f>
        <v>0</v>
      </c>
      <c r="AY25" s="69">
        <f>VLOOKUP($A:$A,'6-TR Yıllar İhracatı'!$A:$H,4,0)</f>
        <v>0</v>
      </c>
      <c r="AZ25" s="73">
        <f>VLOOKUP($A:$A,'6-TR Yıllar İhracatı'!$A:$H,5,0)</f>
        <v>1</v>
      </c>
      <c r="BA25" s="69">
        <f>VLOOKUP($A:$A,'6-TR Yıllar İhracatı'!$A:$H,6,0)</f>
        <v>1</v>
      </c>
      <c r="BB25" s="73">
        <f>VLOOKUP($A:$A,'6-TR Yıllar İhracatı'!$A:$H,7,0)</f>
        <v>0</v>
      </c>
      <c r="BC25" s="69">
        <f>VLOOKUP($A:$A,'6-TR Yıllar İhracatı'!$A:$H,8,0)</f>
        <v>4.6929629021282584E-4</v>
      </c>
      <c r="BD25" s="73">
        <f>VLOOKUP($A:$A,'7-TR Çeyrek Yıllar İhracatı'!$A:$H,2,0)</f>
        <v>0</v>
      </c>
      <c r="BE25" s="69">
        <f>VLOOKUP($A:$A,'7-TR Çeyrek Yıllar İhracatı'!$A:$H,3,0)</f>
        <v>1</v>
      </c>
      <c r="BF25" s="73">
        <f>VLOOKUP($A:$A,'7-TR Çeyrek Yıllar İhracatı'!$A:$H,4,0)</f>
        <v>0</v>
      </c>
      <c r="BG25" s="69">
        <f>VLOOKUP($A:$A,'7-TR Çeyrek Yıllar İhracatı'!$A:$H,5,0)</f>
        <v>0</v>
      </c>
      <c r="BH25" s="73">
        <f>VLOOKUP($A:$A,'7-TR Çeyrek Yıllar İhracatı'!$A:$H,6,0)</f>
        <v>0</v>
      </c>
      <c r="BI25" s="69" t="e">
        <f>VLOOKUP($A:$A,'7-TR Çeyrek Yıllar İhracatı'!$A:$H,7,0)</f>
        <v>#DIV/0!</v>
      </c>
      <c r="BJ25" s="73">
        <f>VLOOKUP($A:$A,'8- TR Yıllar Birim İhracatı'!$A:$H,2,0)</f>
        <v>7333</v>
      </c>
      <c r="BK25" s="69">
        <f>VLOOKUP($A:$A,'8- TR Yıllar Birim İhracatı'!$A:$H,3,0)</f>
        <v>0</v>
      </c>
      <c r="BL25" s="73">
        <f>VLOOKUP($A:$A,'8- TR Yıllar Birim İhracatı'!$A:$H,4,0)</f>
        <v>0</v>
      </c>
      <c r="BM25" s="69">
        <f>VLOOKUP($A:$A,'8- TR Yıllar Birim İhracatı'!$A:$H,5,0)</f>
        <v>0</v>
      </c>
      <c r="BN25" s="73">
        <f>VLOOKUP($A:$A,'8- TR Yıllar Birim İhracatı'!$A:$H,6,0)</f>
        <v>0</v>
      </c>
      <c r="BO25" s="69">
        <f>VLOOKUP($A:$A,'8- TR Yıllar Birim İhracatı'!$A:$H,7,0)</f>
        <v>1</v>
      </c>
      <c r="BP25" s="73">
        <f>VLOOKUP($A:$A,'8- TR Yıllar Birim İhracatı'!$A:$H,8,0)</f>
        <v>0</v>
      </c>
      <c r="BQ25" s="69">
        <f>VLOOKUP($A:$A,'9-Dünya Yıllar Birim İthalatı'!$A:$N,2,0)</f>
        <v>4075</v>
      </c>
      <c r="BR25" s="73" t="str">
        <f>VLOOKUP($A:$A,'9-Dünya Yıllar Birim İthalatı'!$A:$N,3,0)</f>
        <v>US Dollar/Tons</v>
      </c>
      <c r="BS25" s="69">
        <f>VLOOKUP($A:$A,'9-Dünya Yıllar Birim İthalatı'!$A:$N,4,0)</f>
        <v>4782</v>
      </c>
      <c r="BT25" s="73" t="str">
        <f>VLOOKUP($A:$A,'9-Dünya Yıllar Birim İthalatı'!$A:$N,5,0)</f>
        <v>US Dollar/Tons</v>
      </c>
      <c r="BU25" s="69">
        <f>VLOOKUP($A:$A,'9-Dünya Yıllar Birim İthalatı'!$A:$N,6,0)</f>
        <v>2522</v>
      </c>
      <c r="BV25" s="73" t="str">
        <f>VLOOKUP($A:$A,'9-Dünya Yıllar Birim İthalatı'!$A:$N,7,0)</f>
        <v>US Dollar/Tons</v>
      </c>
      <c r="BW25" s="69">
        <f>VLOOKUP($A:$A,'9-Dünya Yıllar Birim İthalatı'!$A:$N,8,0)</f>
        <v>2931</v>
      </c>
      <c r="BX25" s="73" t="str">
        <f>VLOOKUP($A:$A,'9-Dünya Yıllar Birim İthalatı'!$A:$N,9,0)</f>
        <v>US Dollar/Tons</v>
      </c>
      <c r="BY25" s="69">
        <f>VLOOKUP($A:$A,'9-Dünya Yıllar Birim İthalatı'!$A:$N,10,0)</f>
        <v>2392</v>
      </c>
      <c r="BZ25" s="73" t="str">
        <f>VLOOKUP($A:$A,'9-Dünya Yıllar Birim İthalatı'!$A:$N,11,0)</f>
        <v>US Dollar/Tons</v>
      </c>
      <c r="CA25" s="69">
        <f>VLOOKUP($A:$A,'9-Dünya Yıllar Birim İthalatı'!$A:$N,12,0)</f>
        <v>15368</v>
      </c>
      <c r="CB25" s="73">
        <f>VLOOKUP($A:$A,'9-Dünya Yıllar Birim İthalatı'!$A:$N,13,0)</f>
        <v>6425</v>
      </c>
      <c r="CC25" s="69" t="str">
        <f>VLOOKUP($A:$A,'9-Dünya Yıllar Birim İthalatı'!$A:$N,14,0)</f>
        <v>Tons</v>
      </c>
    </row>
    <row r="26" spans="1:81" ht="27.6" x14ac:dyDescent="0.3">
      <c r="A26" s="71" t="s">
        <v>150</v>
      </c>
      <c r="B26" s="75">
        <v>5663</v>
      </c>
      <c r="C26" s="75">
        <v>5845</v>
      </c>
      <c r="D26" s="75">
        <v>9251</v>
      </c>
      <c r="E26" s="75">
        <v>13599</v>
      </c>
      <c r="F26" s="76">
        <v>12949</v>
      </c>
      <c r="G26" s="75">
        <f t="shared" si="0"/>
        <v>-4.7797632178836684</v>
      </c>
      <c r="H26" s="76">
        <f t="shared" si="1"/>
        <v>0.66846244860959392</v>
      </c>
      <c r="I26" s="71">
        <f>VLOOKUP($A:$A,'2- Dünya Çeyrek Yıllar İthalatı'!$A:$F,2,0)</f>
        <v>3906</v>
      </c>
      <c r="J26" s="71">
        <f>VLOOKUP($A:$A,'2- Dünya Çeyrek Yıllar İthalatı'!$A:$F,3,0)</f>
        <v>3143</v>
      </c>
      <c r="K26" s="71">
        <f>VLOOKUP($A:$A,'2- Dünya Çeyrek Yıllar İthalatı'!$A:$F,4,0)</f>
        <v>3738</v>
      </c>
      <c r="L26" s="71">
        <f>VLOOKUP($A:$A,'2- Dünya Çeyrek Yıllar İthalatı'!$A:$F,5,0)</f>
        <v>2754</v>
      </c>
      <c r="M26" s="71">
        <f>VLOOKUP($A:$A,'2- Dünya Çeyrek Yıllar İthalatı'!$A:$F,6,0)</f>
        <v>2880</v>
      </c>
      <c r="N26" s="71">
        <f t="shared" si="2"/>
        <v>-26.267281105990779</v>
      </c>
      <c r="O26" s="71">
        <f>VLOOKUP($A:$A,'3-TR İhracat Göstergeleri'!$A:$P,2,0)</f>
        <v>1128</v>
      </c>
      <c r="P26" s="75">
        <f>VLOOKUP($A:$A,'3-TR İhracat Göstergeleri'!$A:$P,3,0)</f>
        <v>1128</v>
      </c>
      <c r="Q26" s="71">
        <f>VLOOKUP($A:$A,'3-TR İhracat Göstergeleri'!$A:$P,4,0)</f>
        <v>0.52936621536006756</v>
      </c>
      <c r="R26" s="75">
        <f>VLOOKUP($A:$A,'3-TR İhracat Göstergeleri'!$A:$P,5,0)</f>
        <v>139</v>
      </c>
      <c r="S26" s="71" t="str">
        <f>VLOOKUP($A:$A,'3-TR İhracat Göstergeleri'!$A:$P,6,0)</f>
        <v>Tons</v>
      </c>
      <c r="T26" s="75">
        <f>VLOOKUP($A:$A,'3-TR İhracat Göstergeleri'!$A:$P,7,0)</f>
        <v>8115</v>
      </c>
      <c r="U26" s="71">
        <f>VLOOKUP($A:$A,'3-TR İhracat Göstergeleri'!$A:$P,8,0)</f>
        <v>0</v>
      </c>
      <c r="V26" s="75">
        <f>VLOOKUP($A:$A,'3-TR İhracat Göstergeleri'!$A:$P,9,0)</f>
        <v>141</v>
      </c>
      <c r="W26" s="71">
        <f>VLOOKUP($A:$A,'3-TR İhracat Göstergeleri'!$A:$P,10,0)</f>
        <v>159</v>
      </c>
      <c r="X26" s="75">
        <f>VLOOKUP($A:$A,'3-TR İhracat Göstergeleri'!$A:$P,11,0)</f>
        <v>23</v>
      </c>
      <c r="Y26" s="71">
        <f>VLOOKUP($A:$A,'3-TR İhracat Göstergeleri'!$A:$P,12,0)</f>
        <v>0.66846106829876684</v>
      </c>
      <c r="Z26" s="75">
        <f>VLOOKUP($A:$A,'3-TR İhracat Göstergeleri'!$A:$P,13,0)</f>
        <v>28</v>
      </c>
      <c r="AA26" s="71">
        <f>VLOOKUP($A:$A,'3-TR İhracat Göstergeleri'!$A:$P,14,0)</f>
        <v>10537</v>
      </c>
      <c r="AB26" s="75" t="str">
        <f>VLOOKUP($A:$A,'3-TR İhracat Göstergeleri'!$A:$P,15,0)</f>
        <v>0.22</v>
      </c>
      <c r="AC26" s="71">
        <f>VLOOKUP($A:$A,'3-TR İhracat Göstergeleri'!$A:$P,16,0)</f>
        <v>3</v>
      </c>
      <c r="AD26" s="75">
        <f>VLOOKUP($A:$A,'4-Dünya İthahalat Göstergeleri'!$A:$M,2,0)</f>
        <v>12949</v>
      </c>
      <c r="AE26" s="71">
        <f>VLOOKUP($A:$A,'4-Dünya İthahalat Göstergeleri'!$A:$M,3,0)</f>
        <v>-12814</v>
      </c>
      <c r="AF26" s="75">
        <f>VLOOKUP($A:$A,'4-Dünya İthahalat Göstergeleri'!$A:$M,4,0)</f>
        <v>3303</v>
      </c>
      <c r="AG26" s="71" t="str">
        <f>VLOOKUP($A:$A,'4-Dünya İthahalat Göstergeleri'!$A:$M,5,0)</f>
        <v>Tons</v>
      </c>
      <c r="AH26" s="75">
        <f>VLOOKUP($A:$A,'4-Dünya İthahalat Göstergeleri'!$A:$M,6,0)</f>
        <v>3920</v>
      </c>
      <c r="AI26" s="71">
        <f>VLOOKUP($A:$A,'4-Dünya İthahalat Göstergeleri'!$A:$M,7,0)</f>
        <v>28</v>
      </c>
      <c r="AJ26" s="75">
        <f>VLOOKUP($A:$A,'4-Dünya İthahalat Göstergeleri'!$A:$M,8,0)</f>
        <v>23</v>
      </c>
      <c r="AK26" s="71">
        <f>VLOOKUP($A:$A,'4-Dünya İthahalat Göstergeleri'!$A:$M,9,0)</f>
        <v>-5</v>
      </c>
      <c r="AL26" s="75">
        <f>VLOOKUP($A:$A,'4-Dünya İthahalat Göstergeleri'!$A:$M,10,0)</f>
        <v>0.66846106829876684</v>
      </c>
      <c r="AM26" s="71">
        <f>VLOOKUP($A:$A,'4-Dünya İthahalat Göstergeleri'!$A:$M,11,0)</f>
        <v>10537</v>
      </c>
      <c r="AN26" s="75" t="str">
        <f>VLOOKUP($A:$A,'4-Dünya İthahalat Göstergeleri'!$A:$M,12,0)</f>
        <v>0.22</v>
      </c>
      <c r="AO26" s="71">
        <f>VLOOKUP($A:$A,'4-Dünya İthahalat Göstergeleri'!$A:$M,13,0)</f>
        <v>45537</v>
      </c>
      <c r="AP26" s="75">
        <f>VLOOKUP($A:$A,'5-Dünya Yıllar İhracatı'!$A:$F,2,0)</f>
        <v>2</v>
      </c>
      <c r="AQ26" s="71">
        <f>VLOOKUP($A:$A,'5-Dünya Yıllar İhracatı'!$A:$F,3,0)</f>
        <v>135</v>
      </c>
      <c r="AR26" s="75">
        <f>VLOOKUP($A:$A,'5-Dünya Yıllar İhracatı'!$A:$F,4,0)</f>
        <v>13</v>
      </c>
      <c r="AS26" s="71">
        <f>VLOOKUP($A:$A,'5-Dünya Yıllar İhracatı'!$A:$F,5,0)</f>
        <v>37</v>
      </c>
      <c r="AT26" s="75">
        <f>VLOOKUP($A:$A,'5-Dünya Yıllar İhracatı'!$A:$F,6,0)</f>
        <v>135</v>
      </c>
      <c r="AU26" s="71">
        <f t="shared" si="3"/>
        <v>264.86486486486484</v>
      </c>
      <c r="AV26" s="75">
        <f t="shared" si="4"/>
        <v>-1085.9494427346708</v>
      </c>
      <c r="AW26" s="71">
        <f>VLOOKUP($A:$A,'6-TR Yıllar İhracatı'!$A:$H,2,0)</f>
        <v>0</v>
      </c>
      <c r="AX26" s="75">
        <f>VLOOKUP($A:$A,'6-TR Yıllar İhracatı'!$A:$H,3,0)</f>
        <v>55</v>
      </c>
      <c r="AY26" s="71">
        <f>VLOOKUP($A:$A,'6-TR Yıllar İhracatı'!$A:$H,4,0)</f>
        <v>347</v>
      </c>
      <c r="AZ26" s="75">
        <f>VLOOKUP($A:$A,'6-TR Yıllar İhracatı'!$A:$H,5,0)</f>
        <v>436</v>
      </c>
      <c r="BA26" s="71">
        <f>VLOOKUP($A:$A,'6-TR Yıllar İhracatı'!$A:$H,6,0)</f>
        <v>1128</v>
      </c>
      <c r="BB26" s="75">
        <f>VLOOKUP($A:$A,'6-TR Yıllar İhracatı'!$A:$H,7,0)</f>
        <v>1587.1559633027523</v>
      </c>
      <c r="BC26" s="71">
        <f>VLOOKUP($A:$A,'6-TR Yıllar İhracatı'!$A:$H,8,0)</f>
        <v>0.52936621536006756</v>
      </c>
      <c r="BD26" s="75">
        <f>VLOOKUP($A:$A,'7-TR Çeyrek Yıllar İhracatı'!$A:$H,2,0)</f>
        <v>538</v>
      </c>
      <c r="BE26" s="71">
        <f>VLOOKUP($A:$A,'7-TR Çeyrek Yıllar İhracatı'!$A:$H,3,0)</f>
        <v>228</v>
      </c>
      <c r="BF26" s="75">
        <f>VLOOKUP($A:$A,'7-TR Çeyrek Yıllar İhracatı'!$A:$H,4,0)</f>
        <v>21</v>
      </c>
      <c r="BG26" s="71">
        <f>VLOOKUP($A:$A,'7-TR Çeyrek Yıllar İhracatı'!$A:$H,5,0)</f>
        <v>57</v>
      </c>
      <c r="BH26" s="75">
        <f>VLOOKUP($A:$A,'7-TR Çeyrek Yıllar İhracatı'!$A:$H,6,0)</f>
        <v>183</v>
      </c>
      <c r="BI26" s="71">
        <f>VLOOKUP($A:$A,'7-TR Çeyrek Yıllar İhracatı'!$A:$H,7,0)</f>
        <v>-65.985130111524157</v>
      </c>
      <c r="BJ26" s="75">
        <f>VLOOKUP($A:$A,'8- TR Yıllar Birim İhracatı'!$A:$H,2,0)</f>
        <v>0</v>
      </c>
      <c r="BK26" s="71">
        <f>VLOOKUP($A:$A,'8- TR Yıllar Birim İhracatı'!$A:$H,3,0)</f>
        <v>6875</v>
      </c>
      <c r="BL26" s="75">
        <f>VLOOKUP($A:$A,'8- TR Yıllar Birim İhracatı'!$A:$H,4,0)</f>
        <v>8262</v>
      </c>
      <c r="BM26" s="71">
        <f>VLOOKUP($A:$A,'8- TR Yıllar Birim İhracatı'!$A:$H,5,0)</f>
        <v>8385</v>
      </c>
      <c r="BN26" s="75">
        <f>VLOOKUP($A:$A,'8- TR Yıllar Birim İhracatı'!$A:$H,6,0)</f>
        <v>8115</v>
      </c>
      <c r="BO26" s="71">
        <f>VLOOKUP($A:$A,'8- TR Yıllar Birim İhracatı'!$A:$H,7,0)</f>
        <v>1128</v>
      </c>
      <c r="BP26" s="75">
        <f>VLOOKUP($A:$A,'8- TR Yıllar Birim İhracatı'!$A:$H,8,0)</f>
        <v>139</v>
      </c>
      <c r="BQ26" s="71">
        <f>VLOOKUP($A:$A,'9-Dünya Yıllar Birim İthalatı'!$A:$N,2,0)</f>
        <v>3535</v>
      </c>
      <c r="BR26" s="75" t="str">
        <f>VLOOKUP($A:$A,'9-Dünya Yıllar Birim İthalatı'!$A:$N,3,0)</f>
        <v>US Dollar/Tons</v>
      </c>
      <c r="BS26" s="71">
        <f>VLOOKUP($A:$A,'9-Dünya Yıllar Birim İthalatı'!$A:$N,4,0)</f>
        <v>3519</v>
      </c>
      <c r="BT26" s="75" t="str">
        <f>VLOOKUP($A:$A,'9-Dünya Yıllar Birim İthalatı'!$A:$N,5,0)</f>
        <v>US Dollar/Tons</v>
      </c>
      <c r="BU26" s="71">
        <f>VLOOKUP($A:$A,'9-Dünya Yıllar Birim İthalatı'!$A:$N,6,0)</f>
        <v>4242</v>
      </c>
      <c r="BV26" s="75" t="str">
        <f>VLOOKUP($A:$A,'9-Dünya Yıllar Birim İthalatı'!$A:$N,7,0)</f>
        <v>US Dollar/Tons</v>
      </c>
      <c r="BW26" s="71">
        <f>VLOOKUP($A:$A,'9-Dünya Yıllar Birim İthalatı'!$A:$N,8,0)</f>
        <v>4324</v>
      </c>
      <c r="BX26" s="75" t="str">
        <f>VLOOKUP($A:$A,'9-Dünya Yıllar Birim İthalatı'!$A:$N,9,0)</f>
        <v>US Dollar/Tons</v>
      </c>
      <c r="BY26" s="71">
        <f>VLOOKUP($A:$A,'9-Dünya Yıllar Birim İthalatı'!$A:$N,10,0)</f>
        <v>3920</v>
      </c>
      <c r="BZ26" s="75" t="str">
        <f>VLOOKUP($A:$A,'9-Dünya Yıllar Birim İthalatı'!$A:$N,11,0)</f>
        <v>US Dollar/Tons</v>
      </c>
      <c r="CA26" s="71">
        <f>VLOOKUP($A:$A,'9-Dünya Yıllar Birim İthalatı'!$A:$N,12,0)</f>
        <v>12949</v>
      </c>
      <c r="CB26" s="75">
        <f>VLOOKUP($A:$A,'9-Dünya Yıllar Birim İthalatı'!$A:$N,13,0)</f>
        <v>3303</v>
      </c>
      <c r="CC26" s="71" t="str">
        <f>VLOOKUP($A:$A,'9-Dünya Yıllar Birim İthalatı'!$A:$N,14,0)</f>
        <v>Tons</v>
      </c>
    </row>
    <row r="27" spans="1:81" ht="27.6" x14ac:dyDescent="0.3">
      <c r="A27" s="69" t="s">
        <v>149</v>
      </c>
      <c r="B27" s="73">
        <v>8127</v>
      </c>
      <c r="C27" s="73">
        <v>5436</v>
      </c>
      <c r="D27" s="73">
        <v>3598</v>
      </c>
      <c r="E27" s="73">
        <v>13032</v>
      </c>
      <c r="F27" s="77">
        <v>11818</v>
      </c>
      <c r="G27" s="73">
        <f t="shared" si="0"/>
        <v>-9.3155310006138734</v>
      </c>
      <c r="H27" s="77">
        <f t="shared" si="1"/>
        <v>0.61007716562423209</v>
      </c>
      <c r="I27" s="69" t="e">
        <f>VLOOKUP($A:$A,'2- Dünya Çeyrek Yıllar İthalatı'!$A:$F,2,0)</f>
        <v>#N/A</v>
      </c>
      <c r="J27" s="69" t="e">
        <f>VLOOKUP($A:$A,'2- Dünya Çeyrek Yıllar İthalatı'!$A:$F,3,0)</f>
        <v>#N/A</v>
      </c>
      <c r="K27" s="69" t="e">
        <f>VLOOKUP($A:$A,'2- Dünya Çeyrek Yıllar İthalatı'!$A:$F,4,0)</f>
        <v>#N/A</v>
      </c>
      <c r="L27" s="69" t="e">
        <f>VLOOKUP($A:$A,'2- Dünya Çeyrek Yıllar İthalatı'!$A:$F,5,0)</f>
        <v>#N/A</v>
      </c>
      <c r="M27" s="69" t="e">
        <f>VLOOKUP($A:$A,'2- Dünya Çeyrek Yıllar İthalatı'!$A:$F,6,0)</f>
        <v>#N/A</v>
      </c>
      <c r="N27" s="69" t="e">
        <f t="shared" si="2"/>
        <v>#N/A</v>
      </c>
      <c r="O27" s="69">
        <f>VLOOKUP($A:$A,'3-TR İhracat Göstergeleri'!$A:$P,2,0)</f>
        <v>279</v>
      </c>
      <c r="P27" s="73">
        <f>VLOOKUP($A:$A,'3-TR İhracat Göstergeleri'!$A:$P,3,0)</f>
        <v>278</v>
      </c>
      <c r="Q27" s="69">
        <f>VLOOKUP($A:$A,'3-TR İhracat Göstergeleri'!$A:$P,4,0)</f>
        <v>0.13093366496937842</v>
      </c>
      <c r="R27" s="73">
        <f>VLOOKUP($A:$A,'3-TR İhracat Göstergeleri'!$A:$P,5,0)</f>
        <v>28</v>
      </c>
      <c r="S27" s="69" t="str">
        <f>VLOOKUP($A:$A,'3-TR İhracat Göstergeleri'!$A:$P,6,0)</f>
        <v>Tons</v>
      </c>
      <c r="T27" s="73">
        <f>VLOOKUP($A:$A,'3-TR İhracat Göstergeleri'!$A:$P,7,0)</f>
        <v>9964</v>
      </c>
      <c r="U27" s="69">
        <f>VLOOKUP($A:$A,'3-TR İhracat Göstergeleri'!$A:$P,8,0)</f>
        <v>14</v>
      </c>
      <c r="V27" s="73">
        <f>VLOOKUP($A:$A,'3-TR İhracat Göstergeleri'!$A:$P,9,0)</f>
        <v>-7</v>
      </c>
      <c r="W27" s="69">
        <f>VLOOKUP($A:$A,'3-TR İhracat Göstergeleri'!$A:$P,10,0)</f>
        <v>-42</v>
      </c>
      <c r="X27" s="73">
        <f>VLOOKUP($A:$A,'3-TR İhracat Göstergeleri'!$A:$P,11,0)</f>
        <v>24</v>
      </c>
      <c r="Y27" s="69">
        <f>VLOOKUP($A:$A,'3-TR İhracat Göstergeleri'!$A:$P,12,0)</f>
        <v>0.61007590587341309</v>
      </c>
      <c r="Z27" s="73">
        <f>VLOOKUP($A:$A,'3-TR İhracat Göstergeleri'!$A:$P,13,0)</f>
        <v>6</v>
      </c>
      <c r="AA27" s="69">
        <f>VLOOKUP($A:$A,'3-TR İhracat Göstergeleri'!$A:$P,14,0)</f>
        <v>3417</v>
      </c>
      <c r="AB27" s="73" t="str">
        <f>VLOOKUP($A:$A,'3-TR İhracat Göstergeleri'!$A:$P,15,0)</f>
        <v>0.36</v>
      </c>
      <c r="AC27" s="69">
        <f>VLOOKUP($A:$A,'3-TR İhracat Göstergeleri'!$A:$P,16,0)</f>
        <v>5</v>
      </c>
      <c r="AD27" s="73">
        <f>VLOOKUP($A:$A,'4-Dünya İthahalat Göstergeleri'!$A:$M,2,0)</f>
        <v>11818</v>
      </c>
      <c r="AE27" s="69">
        <f>VLOOKUP($A:$A,'4-Dünya İthahalat Göstergeleri'!$A:$M,3,0)</f>
        <v>-10875</v>
      </c>
      <c r="AF27" s="73">
        <f>VLOOKUP($A:$A,'4-Dünya İthahalat Göstergeleri'!$A:$M,4,0)</f>
        <v>2270</v>
      </c>
      <c r="AG27" s="69" t="str">
        <f>VLOOKUP($A:$A,'4-Dünya İthahalat Göstergeleri'!$A:$M,5,0)</f>
        <v>Tons</v>
      </c>
      <c r="AH27" s="73">
        <f>VLOOKUP($A:$A,'4-Dünya İthahalat Göstergeleri'!$A:$M,6,0)</f>
        <v>5206</v>
      </c>
      <c r="AI27" s="69">
        <f>VLOOKUP($A:$A,'4-Dünya İthahalat Göstergeleri'!$A:$M,7,0)</f>
        <v>6</v>
      </c>
      <c r="AJ27" s="73">
        <f>VLOOKUP($A:$A,'4-Dünya İthahalat Göstergeleri'!$A:$M,8,0)</f>
        <v>0</v>
      </c>
      <c r="AK27" s="69">
        <f>VLOOKUP($A:$A,'4-Dünya İthahalat Göstergeleri'!$A:$M,9,0)</f>
        <v>-16</v>
      </c>
      <c r="AL27" s="73">
        <f>VLOOKUP($A:$A,'4-Dünya İthahalat Göstergeleri'!$A:$M,10,0)</f>
        <v>0.61007590587341309</v>
      </c>
      <c r="AM27" s="69">
        <f>VLOOKUP($A:$A,'4-Dünya İthahalat Göstergeleri'!$A:$M,11,0)</f>
        <v>3417</v>
      </c>
      <c r="AN27" s="73" t="str">
        <f>VLOOKUP($A:$A,'4-Dünya İthahalat Göstergeleri'!$A:$M,12,0)</f>
        <v>0.36</v>
      </c>
      <c r="AO27" s="69">
        <f>VLOOKUP($A:$A,'4-Dünya İthahalat Göstergeleri'!$A:$M,13,0)</f>
        <v>45416</v>
      </c>
      <c r="AP27" s="73">
        <f>VLOOKUP($A:$A,'5-Dünya Yıllar İhracatı'!$A:$F,2,0)</f>
        <v>5403</v>
      </c>
      <c r="AQ27" s="69">
        <f>VLOOKUP($A:$A,'5-Dünya Yıllar İhracatı'!$A:$F,3,0)</f>
        <v>4437</v>
      </c>
      <c r="AR27" s="73">
        <f>VLOOKUP($A:$A,'5-Dünya Yıllar İhracatı'!$A:$F,4,0)</f>
        <v>2256</v>
      </c>
      <c r="AS27" s="69">
        <f>VLOOKUP($A:$A,'5-Dünya Yıllar İhracatı'!$A:$F,5,0)</f>
        <v>10143</v>
      </c>
      <c r="AT27" s="73">
        <f>VLOOKUP($A:$A,'5-Dünya Yıllar İhracatı'!$A:$F,6,0)</f>
        <v>944</v>
      </c>
      <c r="AU27" s="69">
        <f t="shared" si="3"/>
        <v>-90.693088829734791</v>
      </c>
      <c r="AV27" s="73">
        <f t="shared" si="4"/>
        <v>371.84286154671946</v>
      </c>
      <c r="AW27" s="69">
        <f>VLOOKUP($A:$A,'6-TR Yıllar İhracatı'!$A:$H,2,0)</f>
        <v>289</v>
      </c>
      <c r="AX27" s="73">
        <f>VLOOKUP($A:$A,'6-TR Yıllar İhracatı'!$A:$H,3,0)</f>
        <v>123</v>
      </c>
      <c r="AY27" s="69">
        <f>VLOOKUP($A:$A,'6-TR Yıllar İhracatı'!$A:$H,4,0)</f>
        <v>704</v>
      </c>
      <c r="AZ27" s="73">
        <f>VLOOKUP($A:$A,'6-TR Yıllar İhracatı'!$A:$H,5,0)</f>
        <v>480</v>
      </c>
      <c r="BA27" s="69">
        <f>VLOOKUP($A:$A,'6-TR Yıllar İhracatı'!$A:$H,6,0)</f>
        <v>279</v>
      </c>
      <c r="BB27" s="73">
        <f>VLOOKUP($A:$A,'6-TR Yıllar İhracatı'!$A:$H,7,0)</f>
        <v>-418.75</v>
      </c>
      <c r="BC27" s="69">
        <f>VLOOKUP($A:$A,'6-TR Yıllar İhracatı'!$A:$H,8,0)</f>
        <v>0.13093366496937842</v>
      </c>
      <c r="BD27" s="73">
        <f>VLOOKUP($A:$A,'7-TR Çeyrek Yıllar İhracatı'!$A:$H,2,0)</f>
        <v>129</v>
      </c>
      <c r="BE27" s="69">
        <f>VLOOKUP($A:$A,'7-TR Çeyrek Yıllar İhracatı'!$A:$H,3,0)</f>
        <v>28</v>
      </c>
      <c r="BF27" s="73">
        <f>VLOOKUP($A:$A,'7-TR Çeyrek Yıllar İhracatı'!$A:$H,4,0)</f>
        <v>91</v>
      </c>
      <c r="BG27" s="69">
        <f>VLOOKUP($A:$A,'7-TR Çeyrek Yıllar İhracatı'!$A:$H,5,0)</f>
        <v>59</v>
      </c>
      <c r="BH27" s="73">
        <f>VLOOKUP($A:$A,'7-TR Çeyrek Yıllar İhracatı'!$A:$H,6,0)</f>
        <v>25</v>
      </c>
      <c r="BI27" s="69">
        <f>VLOOKUP($A:$A,'7-TR Çeyrek Yıllar İhracatı'!$A:$H,7,0)</f>
        <v>-80.620155038759691</v>
      </c>
      <c r="BJ27" s="73">
        <f>VLOOKUP($A:$A,'8- TR Yıllar Birim İhracatı'!$A:$H,2,0)</f>
        <v>5255</v>
      </c>
      <c r="BK27" s="69">
        <f>VLOOKUP($A:$A,'8- TR Yıllar Birim İhracatı'!$A:$H,3,0)</f>
        <v>5125</v>
      </c>
      <c r="BL27" s="73">
        <f>VLOOKUP($A:$A,'8- TR Yıllar Birim İhracatı'!$A:$H,4,0)</f>
        <v>9915</v>
      </c>
      <c r="BM27" s="69">
        <f>VLOOKUP($A:$A,'8- TR Yıllar Birim İhracatı'!$A:$H,5,0)</f>
        <v>10213</v>
      </c>
      <c r="BN27" s="73">
        <f>VLOOKUP($A:$A,'8- TR Yıllar Birim İhracatı'!$A:$H,6,0)</f>
        <v>9964</v>
      </c>
      <c r="BO27" s="69">
        <f>VLOOKUP($A:$A,'8- TR Yıllar Birim İhracatı'!$A:$H,7,0)</f>
        <v>279</v>
      </c>
      <c r="BP27" s="73">
        <f>VLOOKUP($A:$A,'8- TR Yıllar Birim İhracatı'!$A:$H,8,0)</f>
        <v>28</v>
      </c>
      <c r="BQ27" s="69">
        <f>VLOOKUP($A:$A,'9-Dünya Yıllar Birim İthalatı'!$A:$N,2,0)</f>
        <v>3708</v>
      </c>
      <c r="BR27" s="73" t="str">
        <f>VLOOKUP($A:$A,'9-Dünya Yıllar Birim İthalatı'!$A:$N,3,0)</f>
        <v>US Dollar/Tons</v>
      </c>
      <c r="BS27" s="69">
        <f>VLOOKUP($A:$A,'9-Dünya Yıllar Birim İthalatı'!$A:$N,4,0)</f>
        <v>3883</v>
      </c>
      <c r="BT27" s="73" t="str">
        <f>VLOOKUP($A:$A,'9-Dünya Yıllar Birim İthalatı'!$A:$N,5,0)</f>
        <v>US Dollar/Tons</v>
      </c>
      <c r="BU27" s="69">
        <f>VLOOKUP($A:$A,'9-Dünya Yıllar Birim İthalatı'!$A:$N,6,0)</f>
        <v>3736</v>
      </c>
      <c r="BV27" s="73" t="str">
        <f>VLOOKUP($A:$A,'9-Dünya Yıllar Birim İthalatı'!$A:$N,7,0)</f>
        <v>US Dollar/Tons</v>
      </c>
      <c r="BW27" s="69">
        <f>VLOOKUP($A:$A,'9-Dünya Yıllar Birim İthalatı'!$A:$N,8,0)</f>
        <v>4544</v>
      </c>
      <c r="BX27" s="73" t="str">
        <f>VLOOKUP($A:$A,'9-Dünya Yıllar Birim İthalatı'!$A:$N,9,0)</f>
        <v>US Dollar/Tons</v>
      </c>
      <c r="BY27" s="69">
        <f>VLOOKUP($A:$A,'9-Dünya Yıllar Birim İthalatı'!$A:$N,10,0)</f>
        <v>5206</v>
      </c>
      <c r="BZ27" s="73" t="str">
        <f>VLOOKUP($A:$A,'9-Dünya Yıllar Birim İthalatı'!$A:$N,11,0)</f>
        <v>US Dollar/Tons</v>
      </c>
      <c r="CA27" s="69">
        <f>VLOOKUP($A:$A,'9-Dünya Yıllar Birim İthalatı'!$A:$N,12,0)</f>
        <v>11818</v>
      </c>
      <c r="CB27" s="73">
        <f>VLOOKUP($A:$A,'9-Dünya Yıllar Birim İthalatı'!$A:$N,13,0)</f>
        <v>2270</v>
      </c>
      <c r="CC27" s="69" t="str">
        <f>VLOOKUP($A:$A,'9-Dünya Yıllar Birim İthalatı'!$A:$N,14,0)</f>
        <v>Tons</v>
      </c>
    </row>
    <row r="28" spans="1:81" ht="27.6" x14ac:dyDescent="0.3">
      <c r="A28" s="71" t="s">
        <v>148</v>
      </c>
      <c r="B28" s="75">
        <v>10194</v>
      </c>
      <c r="C28" s="75">
        <v>6099</v>
      </c>
      <c r="D28" s="75">
        <v>7688</v>
      </c>
      <c r="E28" s="75">
        <v>11618</v>
      </c>
      <c r="F28" s="76">
        <v>9995</v>
      </c>
      <c r="G28" s="75">
        <f t="shared" si="0"/>
        <v>-13.969702186262694</v>
      </c>
      <c r="H28" s="76">
        <f t="shared" si="1"/>
        <v>0.51596896855764085</v>
      </c>
      <c r="I28" s="71">
        <f>VLOOKUP($A:$A,'2- Dünya Çeyrek Yıllar İthalatı'!$A:$F,2,0)</f>
        <v>4954</v>
      </c>
      <c r="J28" s="71">
        <f>VLOOKUP($A:$A,'2- Dünya Çeyrek Yıllar İthalatı'!$A:$F,3,0)</f>
        <v>2170</v>
      </c>
      <c r="K28" s="71">
        <f>VLOOKUP($A:$A,'2- Dünya Çeyrek Yıllar İthalatı'!$A:$F,4,0)</f>
        <v>1418</v>
      </c>
      <c r="L28" s="71">
        <f>VLOOKUP($A:$A,'2- Dünya Çeyrek Yıllar İthalatı'!$A:$F,5,0)</f>
        <v>1767</v>
      </c>
      <c r="M28" s="71">
        <f>VLOOKUP($A:$A,'2- Dünya Çeyrek Yıllar İthalatı'!$A:$F,6,0)</f>
        <v>0</v>
      </c>
      <c r="N28" s="71">
        <f t="shared" si="2"/>
        <v>-100</v>
      </c>
      <c r="O28" s="71">
        <f>VLOOKUP($A:$A,'3-TR İhracat Göstergeleri'!$A:$P,2,0)</f>
        <v>673</v>
      </c>
      <c r="P28" s="75">
        <f>VLOOKUP($A:$A,'3-TR İhracat Göstergeleri'!$A:$P,3,0)</f>
        <v>605</v>
      </c>
      <c r="Q28" s="71">
        <f>VLOOKUP($A:$A,'3-TR İhracat Göstergeleri'!$A:$P,4,0)</f>
        <v>0.31583640331323182</v>
      </c>
      <c r="R28" s="75">
        <f>VLOOKUP($A:$A,'3-TR İhracat Göstergeleri'!$A:$P,5,0)</f>
        <v>79</v>
      </c>
      <c r="S28" s="71" t="str">
        <f>VLOOKUP($A:$A,'3-TR İhracat Göstergeleri'!$A:$P,6,0)</f>
        <v>Tons</v>
      </c>
      <c r="T28" s="75">
        <f>VLOOKUP($A:$A,'3-TR İhracat Göstergeleri'!$A:$P,7,0)</f>
        <v>8519</v>
      </c>
      <c r="U28" s="71">
        <f>VLOOKUP($A:$A,'3-TR İhracat Göstergeleri'!$A:$P,8,0)</f>
        <v>-21</v>
      </c>
      <c r="V28" s="75">
        <f>VLOOKUP($A:$A,'3-TR İhracat Göstergeleri'!$A:$P,9,0)</f>
        <v>-23</v>
      </c>
      <c r="W28" s="71">
        <f>VLOOKUP($A:$A,'3-TR İhracat Göstergeleri'!$A:$P,10,0)</f>
        <v>-39</v>
      </c>
      <c r="X28" s="75">
        <f>VLOOKUP($A:$A,'3-TR İhracat Göstergeleri'!$A:$P,11,0)</f>
        <v>25</v>
      </c>
      <c r="Y28" s="71">
        <f>VLOOKUP($A:$A,'3-TR İhracat Göstergeleri'!$A:$P,12,0)</f>
        <v>0.51596790313122054</v>
      </c>
      <c r="Z28" s="75">
        <f>VLOOKUP($A:$A,'3-TR İhracat Göstergeleri'!$A:$P,13,0)</f>
        <v>6</v>
      </c>
      <c r="AA28" s="71">
        <f>VLOOKUP($A:$A,'3-TR İhracat Göstergeleri'!$A:$P,14,0)</f>
        <v>4866</v>
      </c>
      <c r="AB28" s="75" t="str">
        <f>VLOOKUP($A:$A,'3-TR İhracat Göstergeleri'!$A:$P,15,0)</f>
        <v>0.36</v>
      </c>
      <c r="AC28" s="71">
        <f>VLOOKUP($A:$A,'3-TR İhracat Göstergeleri'!$A:$P,16,0)</f>
        <v>0</v>
      </c>
      <c r="AD28" s="75">
        <f>VLOOKUP($A:$A,'4-Dünya İthahalat Göstergeleri'!$A:$M,2,0)</f>
        <v>9995</v>
      </c>
      <c r="AE28" s="71">
        <f>VLOOKUP($A:$A,'4-Dünya İthahalat Göstergeleri'!$A:$M,3,0)</f>
        <v>-9149</v>
      </c>
      <c r="AF28" s="75">
        <f>VLOOKUP($A:$A,'4-Dünya İthahalat Göstergeleri'!$A:$M,4,0)</f>
        <v>1554</v>
      </c>
      <c r="AG28" s="71" t="str">
        <f>VLOOKUP($A:$A,'4-Dünya İthahalat Göstergeleri'!$A:$M,5,0)</f>
        <v>Tons</v>
      </c>
      <c r="AH28" s="75">
        <f>VLOOKUP($A:$A,'4-Dünya İthahalat Göstergeleri'!$A:$M,6,0)</f>
        <v>6432</v>
      </c>
      <c r="AI28" s="71">
        <f>VLOOKUP($A:$A,'4-Dünya İthahalat Göstergeleri'!$A:$M,7,0)</f>
        <v>6</v>
      </c>
      <c r="AJ28" s="75">
        <f>VLOOKUP($A:$A,'4-Dünya İthahalat Göstergeleri'!$A:$M,8,0)</f>
        <v>5</v>
      </c>
      <c r="AK28" s="71">
        <f>VLOOKUP($A:$A,'4-Dünya İthahalat Göstergeleri'!$A:$M,9,0)</f>
        <v>-14</v>
      </c>
      <c r="AL28" s="75">
        <f>VLOOKUP($A:$A,'4-Dünya İthahalat Göstergeleri'!$A:$M,10,0)</f>
        <v>0.51596790313122054</v>
      </c>
      <c r="AM28" s="71">
        <f>VLOOKUP($A:$A,'4-Dünya İthahalat Göstergeleri'!$A:$M,11,0)</f>
        <v>4866</v>
      </c>
      <c r="AN28" s="75" t="str">
        <f>VLOOKUP($A:$A,'4-Dünya İthahalat Göstergeleri'!$A:$M,12,0)</f>
        <v>0.36</v>
      </c>
      <c r="AO28" s="71">
        <f>VLOOKUP($A:$A,'4-Dünya İthahalat Göstergeleri'!$A:$M,13,0)</f>
        <v>45506</v>
      </c>
      <c r="AP28" s="75">
        <f>VLOOKUP($A:$A,'5-Dünya Yıllar İhracatı'!$A:$F,2,0)</f>
        <v>1548</v>
      </c>
      <c r="AQ28" s="71">
        <f>VLOOKUP($A:$A,'5-Dünya Yıllar İhracatı'!$A:$F,3,0)</f>
        <v>746</v>
      </c>
      <c r="AR28" s="75">
        <f>VLOOKUP($A:$A,'5-Dünya Yıllar İhracatı'!$A:$F,4,0)</f>
        <v>350</v>
      </c>
      <c r="AS28" s="71">
        <f>VLOOKUP($A:$A,'5-Dünya Yıllar İhracatı'!$A:$F,5,0)</f>
        <v>449</v>
      </c>
      <c r="AT28" s="75">
        <f>VLOOKUP($A:$A,'5-Dünya Yıllar İhracatı'!$A:$F,6,0)</f>
        <v>846</v>
      </c>
      <c r="AU28" s="71">
        <f t="shared" si="3"/>
        <v>88.418708240534514</v>
      </c>
      <c r="AV28" s="75">
        <f t="shared" si="4"/>
        <v>-362.51787110425846</v>
      </c>
      <c r="AW28" s="71">
        <f>VLOOKUP($A:$A,'6-TR Yıllar İhracatı'!$A:$H,2,0)</f>
        <v>2580</v>
      </c>
      <c r="AX28" s="75">
        <f>VLOOKUP($A:$A,'6-TR Yıllar İhracatı'!$A:$H,3,0)</f>
        <v>849</v>
      </c>
      <c r="AY28" s="71">
        <f>VLOOKUP($A:$A,'6-TR Yıllar İhracatı'!$A:$H,4,0)</f>
        <v>1087</v>
      </c>
      <c r="AZ28" s="75">
        <f>VLOOKUP($A:$A,'6-TR Yıllar İhracatı'!$A:$H,5,0)</f>
        <v>1110</v>
      </c>
      <c r="BA28" s="71">
        <f>VLOOKUP($A:$A,'6-TR Yıllar İhracatı'!$A:$H,6,0)</f>
        <v>673</v>
      </c>
      <c r="BB28" s="75">
        <f>VLOOKUP($A:$A,'6-TR Yıllar İhracatı'!$A:$H,7,0)</f>
        <v>-393.69369369369366</v>
      </c>
      <c r="BC28" s="71">
        <f>VLOOKUP($A:$A,'6-TR Yıllar İhracatı'!$A:$H,8,0)</f>
        <v>0.31583640331323182</v>
      </c>
      <c r="BD28" s="75">
        <f>VLOOKUP($A:$A,'7-TR Çeyrek Yıllar İhracatı'!$A:$H,2,0)</f>
        <v>128</v>
      </c>
      <c r="BE28" s="71">
        <f>VLOOKUP($A:$A,'7-TR Çeyrek Yıllar İhracatı'!$A:$H,3,0)</f>
        <v>134</v>
      </c>
      <c r="BF28" s="75">
        <f>VLOOKUP($A:$A,'7-TR Çeyrek Yıllar İhracatı'!$A:$H,4,0)</f>
        <v>142</v>
      </c>
      <c r="BG28" s="71">
        <f>VLOOKUP($A:$A,'7-TR Çeyrek Yıllar İhracatı'!$A:$H,5,0)</f>
        <v>63</v>
      </c>
      <c r="BH28" s="75">
        <f>VLOOKUP($A:$A,'7-TR Çeyrek Yıllar İhracatı'!$A:$H,6,0)</f>
        <v>82</v>
      </c>
      <c r="BI28" s="71">
        <f>VLOOKUP($A:$A,'7-TR Çeyrek Yıllar İhracatı'!$A:$H,7,0)</f>
        <v>-35.9375</v>
      </c>
      <c r="BJ28" s="75">
        <f>VLOOKUP($A:$A,'8- TR Yıllar Birim İhracatı'!$A:$H,2,0)</f>
        <v>8515</v>
      </c>
      <c r="BK28" s="71">
        <f>VLOOKUP($A:$A,'8- TR Yıllar Birim İhracatı'!$A:$H,3,0)</f>
        <v>6959</v>
      </c>
      <c r="BL28" s="75">
        <f>VLOOKUP($A:$A,'8- TR Yıllar Birim İhracatı'!$A:$H,4,0)</f>
        <v>6432</v>
      </c>
      <c r="BM28" s="71">
        <f>VLOOKUP($A:$A,'8- TR Yıllar Birim İhracatı'!$A:$H,5,0)</f>
        <v>8346</v>
      </c>
      <c r="BN28" s="75">
        <f>VLOOKUP($A:$A,'8- TR Yıllar Birim İhracatı'!$A:$H,6,0)</f>
        <v>8519</v>
      </c>
      <c r="BO28" s="71">
        <f>VLOOKUP($A:$A,'8- TR Yıllar Birim İhracatı'!$A:$H,7,0)</f>
        <v>673</v>
      </c>
      <c r="BP28" s="75">
        <f>VLOOKUP($A:$A,'8- TR Yıllar Birim İhracatı'!$A:$H,8,0)</f>
        <v>79</v>
      </c>
      <c r="BQ28" s="71">
        <f>VLOOKUP($A:$A,'9-Dünya Yıllar Birim İthalatı'!$A:$N,2,0)</f>
        <v>6879</v>
      </c>
      <c r="BR28" s="75" t="str">
        <f>VLOOKUP($A:$A,'9-Dünya Yıllar Birim İthalatı'!$A:$N,3,0)</f>
        <v>US Dollar/Tons</v>
      </c>
      <c r="BS28" s="71">
        <f>VLOOKUP($A:$A,'9-Dünya Yıllar Birim İthalatı'!$A:$N,4,0)</f>
        <v>5836</v>
      </c>
      <c r="BT28" s="75" t="str">
        <f>VLOOKUP($A:$A,'9-Dünya Yıllar Birim İthalatı'!$A:$N,5,0)</f>
        <v>US Dollar/Tons</v>
      </c>
      <c r="BU28" s="71">
        <f>VLOOKUP($A:$A,'9-Dünya Yıllar Birim İthalatı'!$A:$N,6,0)</f>
        <v>6428</v>
      </c>
      <c r="BV28" s="75" t="str">
        <f>VLOOKUP($A:$A,'9-Dünya Yıllar Birim İthalatı'!$A:$N,7,0)</f>
        <v>US Dollar/Tons</v>
      </c>
      <c r="BW28" s="71">
        <f>VLOOKUP($A:$A,'9-Dünya Yıllar Birim İthalatı'!$A:$N,8,0)</f>
        <v>7659</v>
      </c>
      <c r="BX28" s="75" t="str">
        <f>VLOOKUP($A:$A,'9-Dünya Yıllar Birim İthalatı'!$A:$N,9,0)</f>
        <v>US Dollar/Tons</v>
      </c>
      <c r="BY28" s="71">
        <f>VLOOKUP($A:$A,'9-Dünya Yıllar Birim İthalatı'!$A:$N,10,0)</f>
        <v>6432</v>
      </c>
      <c r="BZ28" s="75" t="str">
        <f>VLOOKUP($A:$A,'9-Dünya Yıllar Birim İthalatı'!$A:$N,11,0)</f>
        <v>US Dollar/Tons</v>
      </c>
      <c r="CA28" s="71">
        <f>VLOOKUP($A:$A,'9-Dünya Yıllar Birim İthalatı'!$A:$N,12,0)</f>
        <v>9995</v>
      </c>
      <c r="CB28" s="75">
        <f>VLOOKUP($A:$A,'9-Dünya Yıllar Birim İthalatı'!$A:$N,13,0)</f>
        <v>1554</v>
      </c>
      <c r="CC28" s="71" t="str">
        <f>VLOOKUP($A:$A,'9-Dünya Yıllar Birim İthalatı'!$A:$N,14,0)</f>
        <v>Tons</v>
      </c>
    </row>
    <row r="29" spans="1:81" ht="27.6" x14ac:dyDescent="0.3">
      <c r="A29" s="69" t="s">
        <v>147</v>
      </c>
      <c r="B29" s="73">
        <v>12568</v>
      </c>
      <c r="C29" s="73">
        <v>21694</v>
      </c>
      <c r="D29" s="73">
        <v>24374</v>
      </c>
      <c r="E29" s="73">
        <v>14158</v>
      </c>
      <c r="F29" s="74">
        <v>9925</v>
      </c>
      <c r="G29" s="73">
        <f t="shared" si="0"/>
        <v>-29.898290719028108</v>
      </c>
      <c r="H29" s="74">
        <f t="shared" si="1"/>
        <v>0.51235537898295003</v>
      </c>
      <c r="I29" s="69">
        <f>VLOOKUP($A:$A,'2- Dünya Çeyrek Yıllar İthalatı'!$A:$F,2,0)</f>
        <v>2945</v>
      </c>
      <c r="J29" s="69">
        <f>VLOOKUP($A:$A,'2- Dünya Çeyrek Yıllar İthalatı'!$A:$F,3,0)</f>
        <v>2611</v>
      </c>
      <c r="K29" s="69">
        <f>VLOOKUP($A:$A,'2- Dünya Çeyrek Yıllar İthalatı'!$A:$F,4,0)</f>
        <v>2568</v>
      </c>
      <c r="L29" s="69">
        <f>VLOOKUP($A:$A,'2- Dünya Çeyrek Yıllar İthalatı'!$A:$F,5,0)</f>
        <v>3631</v>
      </c>
      <c r="M29" s="69">
        <f>VLOOKUP($A:$A,'2- Dünya Çeyrek Yıllar İthalatı'!$A:$F,6,0)</f>
        <v>3215</v>
      </c>
      <c r="N29" s="69">
        <f t="shared" si="2"/>
        <v>9.1680814940577253</v>
      </c>
      <c r="O29" s="69">
        <f>VLOOKUP($A:$A,'3-TR İhracat Göstergeleri'!$A:$P,2,0)</f>
        <v>2</v>
      </c>
      <c r="P29" s="73">
        <f>VLOOKUP($A:$A,'3-TR İhracat Göstergeleri'!$A:$P,3,0)</f>
        <v>2</v>
      </c>
      <c r="Q29" s="69">
        <f>VLOOKUP($A:$A,'3-TR İhracat Göstergeleri'!$A:$P,4,0)</f>
        <v>9.3859258042565169E-4</v>
      </c>
      <c r="R29" s="73">
        <f>VLOOKUP($A:$A,'3-TR İhracat Göstergeleri'!$A:$P,5,0)</f>
        <v>0</v>
      </c>
      <c r="S29" s="69" t="str">
        <f>VLOOKUP($A:$A,'3-TR İhracat Göstergeleri'!$A:$P,6,0)</f>
        <v>Tons</v>
      </c>
      <c r="T29" s="73">
        <f>VLOOKUP($A:$A,'3-TR İhracat Göstergeleri'!$A:$P,7,0)</f>
        <v>0</v>
      </c>
      <c r="U29" s="69">
        <f>VLOOKUP($A:$A,'3-TR İhracat Göstergeleri'!$A:$P,8,0)</f>
        <v>0</v>
      </c>
      <c r="V29" s="73">
        <f>VLOOKUP($A:$A,'3-TR İhracat Göstergeleri'!$A:$P,9,0)</f>
        <v>0</v>
      </c>
      <c r="W29" s="69">
        <f>VLOOKUP($A:$A,'3-TR İhracat Göstergeleri'!$A:$P,10,0)</f>
        <v>-87</v>
      </c>
      <c r="X29" s="73">
        <f>VLOOKUP($A:$A,'3-TR İhracat Göstergeleri'!$A:$P,11,0)</f>
        <v>26</v>
      </c>
      <c r="Y29" s="69">
        <f>VLOOKUP($A:$A,'3-TR İhracat Göstergeleri'!$A:$P,12,0)</f>
        <v>0.51235432101824552</v>
      </c>
      <c r="Z29" s="73">
        <f>VLOOKUP($A:$A,'3-TR İhracat Göstergeleri'!$A:$P,13,0)</f>
        <v>-9</v>
      </c>
      <c r="AA29" s="69">
        <f>VLOOKUP($A:$A,'3-TR İhracat Göstergeleri'!$A:$P,14,0)</f>
        <v>6397</v>
      </c>
      <c r="AB29" s="73" t="str">
        <f>VLOOKUP($A:$A,'3-TR İhracat Göstergeleri'!$A:$P,15,0)</f>
        <v>0.38</v>
      </c>
      <c r="AC29" s="69">
        <f>VLOOKUP($A:$A,'3-TR İhracat Göstergeleri'!$A:$P,16,0)</f>
        <v>20</v>
      </c>
      <c r="AD29" s="73">
        <f>VLOOKUP($A:$A,'4-Dünya İthahalat Göstergeleri'!$A:$M,2,0)</f>
        <v>9925</v>
      </c>
      <c r="AE29" s="69">
        <f>VLOOKUP($A:$A,'4-Dünya İthahalat Göstergeleri'!$A:$M,3,0)</f>
        <v>-9925</v>
      </c>
      <c r="AF29" s="73">
        <f>VLOOKUP($A:$A,'4-Dünya İthahalat Göstergeleri'!$A:$M,4,0)</f>
        <v>2343</v>
      </c>
      <c r="AG29" s="69" t="str">
        <f>VLOOKUP($A:$A,'4-Dünya İthahalat Göstergeleri'!$A:$M,5,0)</f>
        <v>Tons</v>
      </c>
      <c r="AH29" s="73">
        <f>VLOOKUP($A:$A,'4-Dünya İthahalat Göstergeleri'!$A:$M,6,0)</f>
        <v>4236</v>
      </c>
      <c r="AI29" s="69">
        <f>VLOOKUP($A:$A,'4-Dünya İthahalat Göstergeleri'!$A:$M,7,0)</f>
        <v>-9</v>
      </c>
      <c r="AJ29" s="73">
        <f>VLOOKUP($A:$A,'4-Dünya İthahalat Göstergeleri'!$A:$M,8,0)</f>
        <v>-15</v>
      </c>
      <c r="AK29" s="69">
        <f>VLOOKUP($A:$A,'4-Dünya İthahalat Göstergeleri'!$A:$M,9,0)</f>
        <v>-30</v>
      </c>
      <c r="AL29" s="73">
        <f>VLOOKUP($A:$A,'4-Dünya İthahalat Göstergeleri'!$A:$M,10,0)</f>
        <v>0.51235432101824552</v>
      </c>
      <c r="AM29" s="69">
        <f>VLOOKUP($A:$A,'4-Dünya İthahalat Göstergeleri'!$A:$M,11,0)</f>
        <v>6397</v>
      </c>
      <c r="AN29" s="73" t="str">
        <f>VLOOKUP($A:$A,'4-Dünya İthahalat Göstergeleri'!$A:$M,12,0)</f>
        <v>0.38</v>
      </c>
      <c r="AO29" s="69">
        <f>VLOOKUP($A:$A,'4-Dünya İthahalat Göstergeleri'!$A:$M,13,0)</f>
        <v>45461</v>
      </c>
      <c r="AP29" s="73">
        <f>VLOOKUP($A:$A,'5-Dünya Yıllar İhracatı'!$A:$F,2,0)</f>
        <v>4</v>
      </c>
      <c r="AQ29" s="69">
        <f>VLOOKUP($A:$A,'5-Dünya Yıllar İhracatı'!$A:$F,3,0)</f>
        <v>154</v>
      </c>
      <c r="AR29" s="73">
        <f>VLOOKUP($A:$A,'5-Dünya Yıllar İhracatı'!$A:$F,4,0)</f>
        <v>3</v>
      </c>
      <c r="AS29" s="69">
        <f>VLOOKUP($A:$A,'5-Dünya Yıllar İhracatı'!$A:$F,5,0)</f>
        <v>22</v>
      </c>
      <c r="AT29" s="73">
        <f>VLOOKUP($A:$A,'5-Dünya Yıllar İhracatı'!$A:$F,6,0)</f>
        <v>0</v>
      </c>
      <c r="AU29" s="69">
        <f t="shared" si="3"/>
        <v>-100</v>
      </c>
      <c r="AV29" s="73">
        <f t="shared" si="4"/>
        <v>410.00132021615127</v>
      </c>
      <c r="AW29" s="69">
        <f>VLOOKUP($A:$A,'6-TR Yıllar İhracatı'!$A:$H,2,0)</f>
        <v>0</v>
      </c>
      <c r="AX29" s="73">
        <f>VLOOKUP($A:$A,'6-TR Yıllar İhracatı'!$A:$H,3,0)</f>
        <v>0</v>
      </c>
      <c r="AY29" s="69">
        <f>VLOOKUP($A:$A,'6-TR Yıllar İhracatı'!$A:$H,4,0)</f>
        <v>2</v>
      </c>
      <c r="AZ29" s="73">
        <f>VLOOKUP($A:$A,'6-TR Yıllar İhracatı'!$A:$H,5,0)</f>
        <v>15</v>
      </c>
      <c r="BA29" s="69">
        <f>VLOOKUP($A:$A,'6-TR Yıllar İhracatı'!$A:$H,6,0)</f>
        <v>2</v>
      </c>
      <c r="BB29" s="73">
        <f>VLOOKUP($A:$A,'6-TR Yıllar İhracatı'!$A:$H,7,0)</f>
        <v>-866.66666666666674</v>
      </c>
      <c r="BC29" s="69">
        <f>VLOOKUP($A:$A,'6-TR Yıllar İhracatı'!$A:$H,8,0)</f>
        <v>9.3859258042565169E-4</v>
      </c>
      <c r="BD29" s="73">
        <f>VLOOKUP($A:$A,'7-TR Çeyrek Yıllar İhracatı'!$A:$H,2,0)</f>
        <v>0</v>
      </c>
      <c r="BE29" s="69">
        <f>VLOOKUP($A:$A,'7-TR Çeyrek Yıllar İhracatı'!$A:$H,3,0)</f>
        <v>0</v>
      </c>
      <c r="BF29" s="73">
        <f>VLOOKUP($A:$A,'7-TR Çeyrek Yıllar İhracatı'!$A:$H,4,0)</f>
        <v>0</v>
      </c>
      <c r="BG29" s="69">
        <f>VLOOKUP($A:$A,'7-TR Çeyrek Yıllar İhracatı'!$A:$H,5,0)</f>
        <v>1</v>
      </c>
      <c r="BH29" s="73">
        <f>VLOOKUP($A:$A,'7-TR Çeyrek Yıllar İhracatı'!$A:$H,6,0)</f>
        <v>0</v>
      </c>
      <c r="BI29" s="69" t="e">
        <f>VLOOKUP($A:$A,'7-TR Çeyrek Yıllar İhracatı'!$A:$H,7,0)</f>
        <v>#DIV/0!</v>
      </c>
      <c r="BJ29" s="73">
        <f>VLOOKUP($A:$A,'8- TR Yıllar Birim İhracatı'!$A:$H,2,0)</f>
        <v>0</v>
      </c>
      <c r="BK29" s="69">
        <f>VLOOKUP($A:$A,'8- TR Yıllar Birim İhracatı'!$A:$H,3,0)</f>
        <v>0</v>
      </c>
      <c r="BL29" s="73">
        <f>VLOOKUP($A:$A,'8- TR Yıllar Birim İhracatı'!$A:$H,4,0)</f>
        <v>0</v>
      </c>
      <c r="BM29" s="69">
        <f>VLOOKUP($A:$A,'8- TR Yıllar Birim İhracatı'!$A:$H,5,0)</f>
        <v>7500</v>
      </c>
      <c r="BN29" s="73">
        <f>VLOOKUP($A:$A,'8- TR Yıllar Birim İhracatı'!$A:$H,6,0)</f>
        <v>0</v>
      </c>
      <c r="BO29" s="69">
        <f>VLOOKUP($A:$A,'8- TR Yıllar Birim İhracatı'!$A:$H,7,0)</f>
        <v>2</v>
      </c>
      <c r="BP29" s="73">
        <f>VLOOKUP($A:$A,'8- TR Yıllar Birim İhracatı'!$A:$H,8,0)</f>
        <v>0</v>
      </c>
      <c r="BQ29" s="69">
        <f>VLOOKUP($A:$A,'9-Dünya Yıllar Birim İthalatı'!$A:$N,2,0)</f>
        <v>3406</v>
      </c>
      <c r="BR29" s="73" t="str">
        <f>VLOOKUP($A:$A,'9-Dünya Yıllar Birim İthalatı'!$A:$N,3,0)</f>
        <v>US Dollar/Tons</v>
      </c>
      <c r="BS29" s="69">
        <f>VLOOKUP($A:$A,'9-Dünya Yıllar Birim İthalatı'!$A:$N,4,0)</f>
        <v>3516</v>
      </c>
      <c r="BT29" s="73" t="str">
        <f>VLOOKUP($A:$A,'9-Dünya Yıllar Birim İthalatı'!$A:$N,5,0)</f>
        <v>US Dollar/Tons</v>
      </c>
      <c r="BU29" s="69">
        <f>VLOOKUP($A:$A,'9-Dünya Yıllar Birim İthalatı'!$A:$N,6,0)</f>
        <v>3732</v>
      </c>
      <c r="BV29" s="73" t="str">
        <f>VLOOKUP($A:$A,'9-Dünya Yıllar Birim İthalatı'!$A:$N,7,0)</f>
        <v>US Dollar/Tons</v>
      </c>
      <c r="BW29" s="69">
        <f>VLOOKUP($A:$A,'9-Dünya Yıllar Birim İthalatı'!$A:$N,8,0)</f>
        <v>4769</v>
      </c>
      <c r="BX29" s="73" t="str">
        <f>VLOOKUP($A:$A,'9-Dünya Yıllar Birim İthalatı'!$A:$N,9,0)</f>
        <v>US Dollar/Tons</v>
      </c>
      <c r="BY29" s="69">
        <f>VLOOKUP($A:$A,'9-Dünya Yıllar Birim İthalatı'!$A:$N,10,0)</f>
        <v>4236</v>
      </c>
      <c r="BZ29" s="73" t="str">
        <f>VLOOKUP($A:$A,'9-Dünya Yıllar Birim İthalatı'!$A:$N,11,0)</f>
        <v>US Dollar/Tons</v>
      </c>
      <c r="CA29" s="69">
        <f>VLOOKUP($A:$A,'9-Dünya Yıllar Birim İthalatı'!$A:$N,12,0)</f>
        <v>9925</v>
      </c>
      <c r="CB29" s="73">
        <f>VLOOKUP($A:$A,'9-Dünya Yıllar Birim İthalatı'!$A:$N,13,0)</f>
        <v>2343</v>
      </c>
      <c r="CC29" s="69" t="str">
        <f>VLOOKUP($A:$A,'9-Dünya Yıllar Birim İthalatı'!$A:$N,14,0)</f>
        <v>Tons</v>
      </c>
    </row>
    <row r="30" spans="1:81" ht="27.6" x14ac:dyDescent="0.3">
      <c r="A30" s="71" t="s">
        <v>146</v>
      </c>
      <c r="B30" s="75">
        <v>11209</v>
      </c>
      <c r="C30" s="75">
        <v>8633</v>
      </c>
      <c r="D30" s="75">
        <v>12129</v>
      </c>
      <c r="E30" s="75">
        <v>14560</v>
      </c>
      <c r="F30" s="76">
        <v>9906</v>
      </c>
      <c r="G30" s="75">
        <f t="shared" si="0"/>
        <v>-31.964285714285712</v>
      </c>
      <c r="H30" s="76">
        <f t="shared" si="1"/>
        <v>0.51137454752696254</v>
      </c>
      <c r="I30" s="71">
        <f>VLOOKUP($A:$A,'2- Dünya Çeyrek Yıllar İthalatı'!$A:$F,2,0)</f>
        <v>2509</v>
      </c>
      <c r="J30" s="71">
        <f>VLOOKUP($A:$A,'2- Dünya Çeyrek Yıllar İthalatı'!$A:$F,3,0)</f>
        <v>2445</v>
      </c>
      <c r="K30" s="71">
        <f>VLOOKUP($A:$A,'2- Dünya Çeyrek Yıllar İthalatı'!$A:$F,4,0)</f>
        <v>2338</v>
      </c>
      <c r="L30" s="71">
        <f>VLOOKUP($A:$A,'2- Dünya Çeyrek Yıllar İthalatı'!$A:$F,5,0)</f>
        <v>2571</v>
      </c>
      <c r="M30" s="71">
        <f>VLOOKUP($A:$A,'2- Dünya Çeyrek Yıllar İthalatı'!$A:$F,6,0)</f>
        <v>3117</v>
      </c>
      <c r="N30" s="71">
        <f t="shared" si="2"/>
        <v>24.232762056596254</v>
      </c>
      <c r="O30" s="71">
        <f>VLOOKUP($A:$A,'3-TR İhracat Göstergeleri'!$A:$P,2,0)</f>
        <v>3886</v>
      </c>
      <c r="P30" s="75">
        <f>VLOOKUP($A:$A,'3-TR İhracat Göstergeleri'!$A:$P,3,0)</f>
        <v>3872</v>
      </c>
      <c r="Q30" s="71">
        <f>VLOOKUP($A:$A,'3-TR İhracat Göstergeleri'!$A:$P,4,0)</f>
        <v>1.8236853837670413</v>
      </c>
      <c r="R30" s="75">
        <f>VLOOKUP($A:$A,'3-TR İhracat Göstergeleri'!$A:$P,5,0)</f>
        <v>435</v>
      </c>
      <c r="S30" s="71" t="str">
        <f>VLOOKUP($A:$A,'3-TR İhracat Göstergeleri'!$A:$P,6,0)</f>
        <v>Tons</v>
      </c>
      <c r="T30" s="75">
        <f>VLOOKUP($A:$A,'3-TR İhracat Göstergeleri'!$A:$P,7,0)</f>
        <v>8933</v>
      </c>
      <c r="U30" s="71">
        <f>VLOOKUP($A:$A,'3-TR İhracat Göstergeleri'!$A:$P,8,0)</f>
        <v>10</v>
      </c>
      <c r="V30" s="75">
        <f>VLOOKUP($A:$A,'3-TR İhracat Göstergeleri'!$A:$P,9,0)</f>
        <v>9</v>
      </c>
      <c r="W30" s="71">
        <f>VLOOKUP($A:$A,'3-TR İhracat Göstergeleri'!$A:$P,10,0)</f>
        <v>-12</v>
      </c>
      <c r="X30" s="75">
        <f>VLOOKUP($A:$A,'3-TR İhracat Göstergeleri'!$A:$P,11,0)</f>
        <v>27</v>
      </c>
      <c r="Y30" s="71">
        <f>VLOOKUP($A:$A,'3-TR İhracat Göstergeleri'!$A:$P,12,0)</f>
        <v>0.51137349158758083</v>
      </c>
      <c r="Z30" s="75">
        <f>VLOOKUP($A:$A,'3-TR İhracat Göstergeleri'!$A:$P,13,0)</f>
        <v>3</v>
      </c>
      <c r="AA30" s="71">
        <f>VLOOKUP($A:$A,'3-TR İhracat Göstergeleri'!$A:$P,14,0)</f>
        <v>4660</v>
      </c>
      <c r="AB30" s="75" t="str">
        <f>VLOOKUP($A:$A,'3-TR İhracat Göstergeleri'!$A:$P,15,0)</f>
        <v>0.18</v>
      </c>
      <c r="AC30" s="71">
        <f>VLOOKUP($A:$A,'3-TR İhracat Göstergeleri'!$A:$P,16,0)</f>
        <v>0</v>
      </c>
      <c r="AD30" s="75">
        <f>VLOOKUP($A:$A,'4-Dünya İthahalat Göstergeleri'!$A:$M,2,0)</f>
        <v>9906</v>
      </c>
      <c r="AE30" s="71">
        <f>VLOOKUP($A:$A,'4-Dünya İthahalat Göstergeleri'!$A:$M,3,0)</f>
        <v>-8713</v>
      </c>
      <c r="AF30" s="75">
        <f>VLOOKUP($A:$A,'4-Dünya İthahalat Göstergeleri'!$A:$M,4,0)</f>
        <v>1304</v>
      </c>
      <c r="AG30" s="71" t="str">
        <f>VLOOKUP($A:$A,'4-Dünya İthahalat Göstergeleri'!$A:$M,5,0)</f>
        <v>Tons</v>
      </c>
      <c r="AH30" s="75">
        <f>VLOOKUP($A:$A,'4-Dünya İthahalat Göstergeleri'!$A:$M,6,0)</f>
        <v>7597</v>
      </c>
      <c r="AI30" s="71">
        <f>VLOOKUP($A:$A,'4-Dünya İthahalat Göstergeleri'!$A:$M,7,0)</f>
        <v>3</v>
      </c>
      <c r="AJ30" s="75">
        <f>VLOOKUP($A:$A,'4-Dünya İthahalat Göstergeleri'!$A:$M,8,0)</f>
        <v>-7</v>
      </c>
      <c r="AK30" s="71">
        <f>VLOOKUP($A:$A,'4-Dünya İthahalat Göstergeleri'!$A:$M,9,0)</f>
        <v>-32</v>
      </c>
      <c r="AL30" s="75">
        <f>VLOOKUP($A:$A,'4-Dünya İthahalat Göstergeleri'!$A:$M,10,0)</f>
        <v>0.51137349158758083</v>
      </c>
      <c r="AM30" s="71">
        <f>VLOOKUP($A:$A,'4-Dünya İthahalat Göstergeleri'!$A:$M,11,0)</f>
        <v>4660</v>
      </c>
      <c r="AN30" s="75" t="str">
        <f>VLOOKUP($A:$A,'4-Dünya İthahalat Göstergeleri'!$A:$M,12,0)</f>
        <v>0.18</v>
      </c>
      <c r="AO30" s="71">
        <f>VLOOKUP($A:$A,'4-Dünya İthahalat Göstergeleri'!$A:$M,13,0)</f>
        <v>45506</v>
      </c>
      <c r="AP30" s="75">
        <f>VLOOKUP($A:$A,'5-Dünya Yıllar İhracatı'!$A:$F,2,0)</f>
        <v>1330</v>
      </c>
      <c r="AQ30" s="71">
        <f>VLOOKUP($A:$A,'5-Dünya Yıllar İhracatı'!$A:$F,3,0)</f>
        <v>1532</v>
      </c>
      <c r="AR30" s="75">
        <f>VLOOKUP($A:$A,'5-Dünya Yıllar İhracatı'!$A:$F,4,0)</f>
        <v>1483</v>
      </c>
      <c r="AS30" s="71">
        <f>VLOOKUP($A:$A,'5-Dünya Yıllar İhracatı'!$A:$F,5,0)</f>
        <v>1393</v>
      </c>
      <c r="AT30" s="75">
        <f>VLOOKUP($A:$A,'5-Dünya Yıllar İhracatı'!$A:$F,6,0)</f>
        <v>1193</v>
      </c>
      <c r="AU30" s="71">
        <f t="shared" si="3"/>
        <v>-14.357501794687725</v>
      </c>
      <c r="AV30" s="75">
        <f t="shared" si="4"/>
        <v>58.865946908277287</v>
      </c>
      <c r="AW30" s="71">
        <f>VLOOKUP($A:$A,'6-TR Yıllar İhracatı'!$A:$H,2,0)</f>
        <v>3294</v>
      </c>
      <c r="AX30" s="75">
        <f>VLOOKUP($A:$A,'6-TR Yıllar İhracatı'!$A:$H,3,0)</f>
        <v>2370</v>
      </c>
      <c r="AY30" s="71">
        <f>VLOOKUP($A:$A,'6-TR Yıllar İhracatı'!$A:$H,4,0)</f>
        <v>3571</v>
      </c>
      <c r="AZ30" s="75">
        <f>VLOOKUP($A:$A,'6-TR Yıllar İhracatı'!$A:$H,5,0)</f>
        <v>4423</v>
      </c>
      <c r="BA30" s="71">
        <f>VLOOKUP($A:$A,'6-TR Yıllar İhracatı'!$A:$H,6,0)</f>
        <v>3886</v>
      </c>
      <c r="BB30" s="75">
        <f>VLOOKUP($A:$A,'6-TR Yıllar İhracatı'!$A:$H,7,0)</f>
        <v>-121.41080714447209</v>
      </c>
      <c r="BC30" s="71">
        <f>VLOOKUP($A:$A,'6-TR Yıllar İhracatı'!$A:$H,8,0)</f>
        <v>1.8236853837670413</v>
      </c>
      <c r="BD30" s="75">
        <f>VLOOKUP($A:$A,'7-TR Çeyrek Yıllar İhracatı'!$A:$H,2,0)</f>
        <v>1087</v>
      </c>
      <c r="BE30" s="71">
        <f>VLOOKUP($A:$A,'7-TR Çeyrek Yıllar İhracatı'!$A:$H,3,0)</f>
        <v>1160</v>
      </c>
      <c r="BF30" s="75">
        <f>VLOOKUP($A:$A,'7-TR Çeyrek Yıllar İhracatı'!$A:$H,4,0)</f>
        <v>823</v>
      </c>
      <c r="BG30" s="71">
        <f>VLOOKUP($A:$A,'7-TR Çeyrek Yıllar İhracatı'!$A:$H,5,0)</f>
        <v>956</v>
      </c>
      <c r="BH30" s="75">
        <f>VLOOKUP($A:$A,'7-TR Çeyrek Yıllar İhracatı'!$A:$H,6,0)</f>
        <v>838</v>
      </c>
      <c r="BI30" s="71">
        <f>VLOOKUP($A:$A,'7-TR Çeyrek Yıllar İhracatı'!$A:$H,7,0)</f>
        <v>-22.907083716651332</v>
      </c>
      <c r="BJ30" s="75">
        <f>VLOOKUP($A:$A,'8- TR Yıllar Birim İhracatı'!$A:$H,2,0)</f>
        <v>8339</v>
      </c>
      <c r="BK30" s="71">
        <f>VLOOKUP($A:$A,'8- TR Yıllar Birim İhracatı'!$A:$H,3,0)</f>
        <v>8843</v>
      </c>
      <c r="BL30" s="75">
        <f>VLOOKUP($A:$A,'8- TR Yıllar Birim İhracatı'!$A:$H,4,0)</f>
        <v>8995</v>
      </c>
      <c r="BM30" s="71">
        <f>VLOOKUP($A:$A,'8- TR Yıllar Birim İhracatı'!$A:$H,5,0)</f>
        <v>8846</v>
      </c>
      <c r="BN30" s="75">
        <f>VLOOKUP($A:$A,'8- TR Yıllar Birim İhracatı'!$A:$H,6,0)</f>
        <v>8933</v>
      </c>
      <c r="BO30" s="71">
        <f>VLOOKUP($A:$A,'8- TR Yıllar Birim İhracatı'!$A:$H,7,0)</f>
        <v>3886</v>
      </c>
      <c r="BP30" s="75">
        <f>VLOOKUP($A:$A,'8- TR Yıllar Birim İhracatı'!$A:$H,8,0)</f>
        <v>435</v>
      </c>
      <c r="BQ30" s="71">
        <f>VLOOKUP($A:$A,'9-Dünya Yıllar Birim İthalatı'!$A:$N,2,0)</f>
        <v>6524</v>
      </c>
      <c r="BR30" s="75" t="str">
        <f>VLOOKUP($A:$A,'9-Dünya Yıllar Birim İthalatı'!$A:$N,3,0)</f>
        <v>US Dollar/Tons</v>
      </c>
      <c r="BS30" s="71">
        <f>VLOOKUP($A:$A,'9-Dünya Yıllar Birim İthalatı'!$A:$N,4,0)</f>
        <v>7620</v>
      </c>
      <c r="BT30" s="75" t="str">
        <f>VLOOKUP($A:$A,'9-Dünya Yıllar Birim İthalatı'!$A:$N,5,0)</f>
        <v>US Dollar/Tons</v>
      </c>
      <c r="BU30" s="71">
        <f>VLOOKUP($A:$A,'9-Dünya Yıllar Birim İthalatı'!$A:$N,6,0)</f>
        <v>0</v>
      </c>
      <c r="BV30" s="75">
        <f>VLOOKUP($A:$A,'9-Dünya Yıllar Birim İthalatı'!$A:$N,7,0)</f>
        <v>0</v>
      </c>
      <c r="BW30" s="71">
        <f>VLOOKUP($A:$A,'9-Dünya Yıllar Birim İthalatı'!$A:$N,8,0)</f>
        <v>8207</v>
      </c>
      <c r="BX30" s="75" t="str">
        <f>VLOOKUP($A:$A,'9-Dünya Yıllar Birim İthalatı'!$A:$N,9,0)</f>
        <v>US Dollar/Tons</v>
      </c>
      <c r="BY30" s="71">
        <f>VLOOKUP($A:$A,'9-Dünya Yıllar Birim İthalatı'!$A:$N,10,0)</f>
        <v>7597</v>
      </c>
      <c r="BZ30" s="75" t="str">
        <f>VLOOKUP($A:$A,'9-Dünya Yıllar Birim İthalatı'!$A:$N,11,0)</f>
        <v>US Dollar/Tons</v>
      </c>
      <c r="CA30" s="71">
        <f>VLOOKUP($A:$A,'9-Dünya Yıllar Birim İthalatı'!$A:$N,12,0)</f>
        <v>9906</v>
      </c>
      <c r="CB30" s="75">
        <f>VLOOKUP($A:$A,'9-Dünya Yıllar Birim İthalatı'!$A:$N,13,0)</f>
        <v>1304</v>
      </c>
      <c r="CC30" s="71" t="str">
        <f>VLOOKUP($A:$A,'9-Dünya Yıllar Birim İthalatı'!$A:$N,14,0)</f>
        <v>Tons</v>
      </c>
    </row>
    <row r="31" spans="1:81" ht="27.6" x14ac:dyDescent="0.3">
      <c r="A31" s="69" t="s">
        <v>145</v>
      </c>
      <c r="B31" s="73">
        <v>24397</v>
      </c>
      <c r="C31" s="73">
        <v>18995</v>
      </c>
      <c r="D31" s="73">
        <v>10674</v>
      </c>
      <c r="E31" s="73">
        <v>7729</v>
      </c>
      <c r="F31" s="74">
        <v>9061</v>
      </c>
      <c r="G31" s="73">
        <f t="shared" si="0"/>
        <v>17.233794798809679</v>
      </c>
      <c r="H31" s="74">
        <f t="shared" si="1"/>
        <v>0.46775335908962323</v>
      </c>
      <c r="I31" s="69" t="e">
        <f>VLOOKUP($A:$A,'2- Dünya Çeyrek Yıllar İthalatı'!$A:$F,2,0)</f>
        <v>#N/A</v>
      </c>
      <c r="J31" s="69" t="e">
        <f>VLOOKUP($A:$A,'2- Dünya Çeyrek Yıllar İthalatı'!$A:$F,3,0)</f>
        <v>#N/A</v>
      </c>
      <c r="K31" s="69" t="e">
        <f>VLOOKUP($A:$A,'2- Dünya Çeyrek Yıllar İthalatı'!$A:$F,4,0)</f>
        <v>#N/A</v>
      </c>
      <c r="L31" s="69" t="e">
        <f>VLOOKUP($A:$A,'2- Dünya Çeyrek Yıllar İthalatı'!$A:$F,5,0)</f>
        <v>#N/A</v>
      </c>
      <c r="M31" s="69" t="e">
        <f>VLOOKUP($A:$A,'2- Dünya Çeyrek Yıllar İthalatı'!$A:$F,6,0)</f>
        <v>#N/A</v>
      </c>
      <c r="N31" s="69" t="e">
        <f t="shared" si="2"/>
        <v>#N/A</v>
      </c>
      <c r="O31" s="69">
        <f>VLOOKUP($A:$A,'3-TR İhracat Göstergeleri'!$A:$P,2,0)</f>
        <v>0</v>
      </c>
      <c r="P31" s="73">
        <f>VLOOKUP($A:$A,'3-TR İhracat Göstergeleri'!$A:$P,3,0)</f>
        <v>0</v>
      </c>
      <c r="Q31" s="69">
        <f>VLOOKUP($A:$A,'3-TR İhracat Göstergeleri'!$A:$P,4,0)</f>
        <v>0</v>
      </c>
      <c r="R31" s="73">
        <f>VLOOKUP($A:$A,'3-TR İhracat Göstergeleri'!$A:$P,5,0)</f>
        <v>0</v>
      </c>
      <c r="S31" s="69">
        <f>VLOOKUP($A:$A,'3-TR İhracat Göstergeleri'!$A:$P,6,0)</f>
        <v>0</v>
      </c>
      <c r="T31" s="73">
        <f>VLOOKUP($A:$A,'3-TR İhracat Göstergeleri'!$A:$P,7,0)</f>
        <v>0</v>
      </c>
      <c r="U31" s="69">
        <f>VLOOKUP($A:$A,'3-TR İhracat Göstergeleri'!$A:$P,8,0)</f>
        <v>0</v>
      </c>
      <c r="V31" s="73">
        <f>VLOOKUP($A:$A,'3-TR İhracat Göstergeleri'!$A:$P,9,0)</f>
        <v>0</v>
      </c>
      <c r="W31" s="69">
        <f>VLOOKUP($A:$A,'3-TR İhracat Göstergeleri'!$A:$P,10,0)</f>
        <v>0</v>
      </c>
      <c r="X31" s="73">
        <f>VLOOKUP($A:$A,'3-TR İhracat Göstergeleri'!$A:$P,11,0)</f>
        <v>28</v>
      </c>
      <c r="Y31" s="69">
        <f>VLOOKUP($A:$A,'3-TR İhracat Göstergeleri'!$A:$P,12,0)</f>
        <v>0.46775239322381079</v>
      </c>
      <c r="Z31" s="73">
        <f>VLOOKUP($A:$A,'3-TR İhracat Göstergeleri'!$A:$P,13,0)</f>
        <v>-25</v>
      </c>
      <c r="AA31" s="69">
        <f>VLOOKUP($A:$A,'3-TR İhracat Göstergeleri'!$A:$P,14,0)</f>
        <v>5507</v>
      </c>
      <c r="AB31" s="73" t="str">
        <f>VLOOKUP($A:$A,'3-TR İhracat Göstergeleri'!$A:$P,15,0)</f>
        <v>0.3</v>
      </c>
      <c r="AC31" s="69">
        <f>VLOOKUP($A:$A,'3-TR İhracat Göstergeleri'!$A:$P,16,0)</f>
        <v>22</v>
      </c>
      <c r="AD31" s="73">
        <f>VLOOKUP($A:$A,'4-Dünya İthahalat Göstergeleri'!$A:$M,2,0)</f>
        <v>9061</v>
      </c>
      <c r="AE31" s="69">
        <f>VLOOKUP($A:$A,'4-Dünya İthahalat Göstergeleri'!$A:$M,3,0)</f>
        <v>-833</v>
      </c>
      <c r="AF31" s="73">
        <f>VLOOKUP($A:$A,'4-Dünya İthahalat Göstergeleri'!$A:$M,4,0)</f>
        <v>1788</v>
      </c>
      <c r="AG31" s="69" t="str">
        <f>VLOOKUP($A:$A,'4-Dünya İthahalat Göstergeleri'!$A:$M,5,0)</f>
        <v>Tons</v>
      </c>
      <c r="AH31" s="73">
        <f>VLOOKUP($A:$A,'4-Dünya İthahalat Göstergeleri'!$A:$M,6,0)</f>
        <v>5068</v>
      </c>
      <c r="AI31" s="69">
        <f>VLOOKUP($A:$A,'4-Dünya İthahalat Göstergeleri'!$A:$M,7,0)</f>
        <v>-25</v>
      </c>
      <c r="AJ31" s="73">
        <f>VLOOKUP($A:$A,'4-Dünya İthahalat Göstergeleri'!$A:$M,8,0)</f>
        <v>-22</v>
      </c>
      <c r="AK31" s="69">
        <f>VLOOKUP($A:$A,'4-Dünya İthahalat Göstergeleri'!$A:$M,9,0)</f>
        <v>17</v>
      </c>
      <c r="AL31" s="73">
        <f>VLOOKUP($A:$A,'4-Dünya İthahalat Göstergeleri'!$A:$M,10,0)</f>
        <v>0.46775239322381079</v>
      </c>
      <c r="AM31" s="69">
        <f>VLOOKUP($A:$A,'4-Dünya İthahalat Göstergeleri'!$A:$M,11,0)</f>
        <v>5507</v>
      </c>
      <c r="AN31" s="73" t="str">
        <f>VLOOKUP($A:$A,'4-Dünya İthahalat Göstergeleri'!$A:$M,12,0)</f>
        <v>0.3</v>
      </c>
      <c r="AO31" s="69">
        <f>VLOOKUP($A:$A,'4-Dünya İthahalat Göstergeleri'!$A:$M,13,0)</f>
        <v>45311</v>
      </c>
      <c r="AP31" s="73">
        <f>VLOOKUP($A:$A,'5-Dünya Yıllar İhracatı'!$A:$F,2,0)</f>
        <v>6306</v>
      </c>
      <c r="AQ31" s="69">
        <f>VLOOKUP($A:$A,'5-Dünya Yıllar İhracatı'!$A:$F,3,0)</f>
        <v>4988</v>
      </c>
      <c r="AR31" s="73">
        <f>VLOOKUP($A:$A,'5-Dünya Yıllar İhracatı'!$A:$F,4,0)</f>
        <v>9397</v>
      </c>
      <c r="AS31" s="69">
        <f>VLOOKUP($A:$A,'5-Dünya Yıllar İhracatı'!$A:$F,5,0)</f>
        <v>10414</v>
      </c>
      <c r="AT31" s="73">
        <f>VLOOKUP($A:$A,'5-Dünya Yıllar İhracatı'!$A:$F,6,0)</f>
        <v>8228</v>
      </c>
      <c r="AU31" s="69">
        <f t="shared" si="3"/>
        <v>-20.990973689264454</v>
      </c>
      <c r="AV31" s="73">
        <f t="shared" si="4"/>
        <v>86.063269252209224</v>
      </c>
      <c r="AW31" s="69" t="e">
        <f>VLOOKUP($A:$A,'6-TR Yıllar İhracatı'!$A:$H,2,0)</f>
        <v>#N/A</v>
      </c>
      <c r="AX31" s="73" t="e">
        <f>VLOOKUP($A:$A,'6-TR Yıllar İhracatı'!$A:$H,3,0)</f>
        <v>#N/A</v>
      </c>
      <c r="AY31" s="69" t="e">
        <f>VLOOKUP($A:$A,'6-TR Yıllar İhracatı'!$A:$H,4,0)</f>
        <v>#N/A</v>
      </c>
      <c r="AZ31" s="73" t="e">
        <f>VLOOKUP($A:$A,'6-TR Yıllar İhracatı'!$A:$H,5,0)</f>
        <v>#N/A</v>
      </c>
      <c r="BA31" s="69" t="e">
        <f>VLOOKUP($A:$A,'6-TR Yıllar İhracatı'!$A:$H,6,0)</f>
        <v>#N/A</v>
      </c>
      <c r="BB31" s="73" t="e">
        <f>VLOOKUP($A:$A,'6-TR Yıllar İhracatı'!$A:$H,7,0)</f>
        <v>#N/A</v>
      </c>
      <c r="BC31" s="69" t="e">
        <f>VLOOKUP($A:$A,'6-TR Yıllar İhracatı'!$A:$H,8,0)</f>
        <v>#N/A</v>
      </c>
      <c r="BD31" s="73" t="e">
        <f>VLOOKUP($A:$A,'7-TR Çeyrek Yıllar İhracatı'!$A:$H,2,0)</f>
        <v>#N/A</v>
      </c>
      <c r="BE31" s="69" t="e">
        <f>VLOOKUP($A:$A,'7-TR Çeyrek Yıllar İhracatı'!$A:$H,3,0)</f>
        <v>#N/A</v>
      </c>
      <c r="BF31" s="73" t="e">
        <f>VLOOKUP($A:$A,'7-TR Çeyrek Yıllar İhracatı'!$A:$H,4,0)</f>
        <v>#N/A</v>
      </c>
      <c r="BG31" s="69" t="e">
        <f>VLOOKUP($A:$A,'7-TR Çeyrek Yıllar İhracatı'!$A:$H,5,0)</f>
        <v>#N/A</v>
      </c>
      <c r="BH31" s="73" t="e">
        <f>VLOOKUP($A:$A,'7-TR Çeyrek Yıllar İhracatı'!$A:$H,6,0)</f>
        <v>#N/A</v>
      </c>
      <c r="BI31" s="69" t="e">
        <f>VLOOKUP($A:$A,'7-TR Çeyrek Yıllar İhracatı'!$A:$H,7,0)</f>
        <v>#N/A</v>
      </c>
      <c r="BJ31" s="73" t="e">
        <f>VLOOKUP($A:$A,'8- TR Yıllar Birim İhracatı'!$A:$H,2,0)</f>
        <v>#N/A</v>
      </c>
      <c r="BK31" s="69" t="e">
        <f>VLOOKUP($A:$A,'8- TR Yıllar Birim İhracatı'!$A:$H,3,0)</f>
        <v>#N/A</v>
      </c>
      <c r="BL31" s="73" t="e">
        <f>VLOOKUP($A:$A,'8- TR Yıllar Birim İhracatı'!$A:$H,4,0)</f>
        <v>#N/A</v>
      </c>
      <c r="BM31" s="69" t="e">
        <f>VLOOKUP($A:$A,'8- TR Yıllar Birim İhracatı'!$A:$H,5,0)</f>
        <v>#N/A</v>
      </c>
      <c r="BN31" s="73" t="e">
        <f>VLOOKUP($A:$A,'8- TR Yıllar Birim İhracatı'!$A:$H,6,0)</f>
        <v>#N/A</v>
      </c>
      <c r="BO31" s="69" t="e">
        <f>VLOOKUP($A:$A,'8- TR Yıllar Birim İhracatı'!$A:$H,7,0)</f>
        <v>#N/A</v>
      </c>
      <c r="BP31" s="73" t="e">
        <f>VLOOKUP($A:$A,'8- TR Yıllar Birim İhracatı'!$A:$H,8,0)</f>
        <v>#N/A</v>
      </c>
      <c r="BQ31" s="69">
        <f>VLOOKUP($A:$A,'9-Dünya Yıllar Birim İthalatı'!$A:$N,2,0)</f>
        <v>5764</v>
      </c>
      <c r="BR31" s="73" t="str">
        <f>VLOOKUP($A:$A,'9-Dünya Yıllar Birim İthalatı'!$A:$N,3,0)</f>
        <v>US Dollar/Tons</v>
      </c>
      <c r="BS31" s="69">
        <f>VLOOKUP($A:$A,'9-Dünya Yıllar Birim İthalatı'!$A:$N,4,0)</f>
        <v>6036</v>
      </c>
      <c r="BT31" s="73" t="str">
        <f>VLOOKUP($A:$A,'9-Dünya Yıllar Birim İthalatı'!$A:$N,5,0)</f>
        <v>US Dollar/Tons</v>
      </c>
      <c r="BU31" s="69">
        <f>VLOOKUP($A:$A,'9-Dünya Yıllar Birim İthalatı'!$A:$N,6,0)</f>
        <v>5090</v>
      </c>
      <c r="BV31" s="73" t="str">
        <f>VLOOKUP($A:$A,'9-Dünya Yıllar Birim İthalatı'!$A:$N,7,0)</f>
        <v>US Dollar/Tons</v>
      </c>
      <c r="BW31" s="69">
        <f>VLOOKUP($A:$A,'9-Dünya Yıllar Birim İthalatı'!$A:$N,8,0)</f>
        <v>5505</v>
      </c>
      <c r="BX31" s="73" t="str">
        <f>VLOOKUP($A:$A,'9-Dünya Yıllar Birim İthalatı'!$A:$N,9,0)</f>
        <v>US Dollar/Tons</v>
      </c>
      <c r="BY31" s="69">
        <f>VLOOKUP($A:$A,'9-Dünya Yıllar Birim İthalatı'!$A:$N,10,0)</f>
        <v>5068</v>
      </c>
      <c r="BZ31" s="73" t="str">
        <f>VLOOKUP($A:$A,'9-Dünya Yıllar Birim İthalatı'!$A:$N,11,0)</f>
        <v>US Dollar/Tons</v>
      </c>
      <c r="CA31" s="69">
        <f>VLOOKUP($A:$A,'9-Dünya Yıllar Birim İthalatı'!$A:$N,12,0)</f>
        <v>9061</v>
      </c>
      <c r="CB31" s="73">
        <f>VLOOKUP($A:$A,'9-Dünya Yıllar Birim İthalatı'!$A:$N,13,0)</f>
        <v>1788</v>
      </c>
      <c r="CC31" s="69" t="str">
        <f>VLOOKUP($A:$A,'9-Dünya Yıllar Birim İthalatı'!$A:$N,14,0)</f>
        <v>Tons</v>
      </c>
    </row>
    <row r="32" spans="1:81" ht="27.6" x14ac:dyDescent="0.3">
      <c r="A32" s="71" t="s">
        <v>144</v>
      </c>
      <c r="B32" s="75">
        <v>8421</v>
      </c>
      <c r="C32" s="75">
        <v>6541</v>
      </c>
      <c r="D32" s="75">
        <v>8097</v>
      </c>
      <c r="E32" s="75">
        <v>12151</v>
      </c>
      <c r="F32" s="76">
        <v>8740</v>
      </c>
      <c r="G32" s="75">
        <f t="shared" si="0"/>
        <v>-28.071763640852605</v>
      </c>
      <c r="H32" s="76">
        <f t="shared" si="1"/>
        <v>0.45118246975425524</v>
      </c>
      <c r="I32" s="71">
        <f>VLOOKUP($A:$A,'2- Dünya Çeyrek Yıllar İthalatı'!$A:$F,2,0)</f>
        <v>3002</v>
      </c>
      <c r="J32" s="71">
        <f>VLOOKUP($A:$A,'2- Dünya Çeyrek Yıllar İthalatı'!$A:$F,3,0)</f>
        <v>1617</v>
      </c>
      <c r="K32" s="71">
        <f>VLOOKUP($A:$A,'2- Dünya Çeyrek Yıllar İthalatı'!$A:$F,4,0)</f>
        <v>1391</v>
      </c>
      <c r="L32" s="71">
        <f>VLOOKUP($A:$A,'2- Dünya Çeyrek Yıllar İthalatı'!$A:$F,5,0)</f>
        <v>1872</v>
      </c>
      <c r="M32" s="71">
        <f>VLOOKUP($A:$A,'2- Dünya Çeyrek Yıllar İthalatı'!$A:$F,6,0)</f>
        <v>2418</v>
      </c>
      <c r="N32" s="71">
        <f t="shared" si="2"/>
        <v>-19.453697534976683</v>
      </c>
      <c r="O32" s="71">
        <f>VLOOKUP($A:$A,'3-TR İhracat Göstergeleri'!$A:$P,2,0)</f>
        <v>16</v>
      </c>
      <c r="P32" s="75">
        <f>VLOOKUP($A:$A,'3-TR İhracat Göstergeleri'!$A:$P,3,0)</f>
        <v>16</v>
      </c>
      <c r="Q32" s="71">
        <f>VLOOKUP($A:$A,'3-TR İhracat Göstergeleri'!$A:$P,4,0)</f>
        <v>7.5087406434052135E-3</v>
      </c>
      <c r="R32" s="75">
        <f>VLOOKUP($A:$A,'3-TR İhracat Göstergeleri'!$A:$P,5,0)</f>
        <v>2</v>
      </c>
      <c r="S32" s="71" t="str">
        <f>VLOOKUP($A:$A,'3-TR İhracat Göstergeleri'!$A:$P,6,0)</f>
        <v>Tons</v>
      </c>
      <c r="T32" s="75">
        <f>VLOOKUP($A:$A,'3-TR İhracat Göstergeleri'!$A:$P,7,0)</f>
        <v>8000</v>
      </c>
      <c r="U32" s="71">
        <f>VLOOKUP($A:$A,'3-TR İhracat Göstergeleri'!$A:$P,8,0)</f>
        <v>-20</v>
      </c>
      <c r="V32" s="75">
        <f>VLOOKUP($A:$A,'3-TR İhracat Göstergeleri'!$A:$P,9,0)</f>
        <v>-11</v>
      </c>
      <c r="W32" s="71">
        <f>VLOOKUP($A:$A,'3-TR İhracat Göstergeleri'!$A:$P,10,0)</f>
        <v>146</v>
      </c>
      <c r="X32" s="75">
        <f>VLOOKUP($A:$A,'3-TR İhracat Göstergeleri'!$A:$P,11,0)</f>
        <v>29</v>
      </c>
      <c r="Y32" s="71">
        <f>VLOOKUP($A:$A,'3-TR İhracat Göstergeleri'!$A:$P,12,0)</f>
        <v>0.45118153810573963</v>
      </c>
      <c r="Z32" s="75">
        <f>VLOOKUP($A:$A,'3-TR İhracat Göstergeleri'!$A:$P,13,0)</f>
        <v>7</v>
      </c>
      <c r="AA32" s="71">
        <f>VLOOKUP($A:$A,'3-TR İhracat Göstergeleri'!$A:$P,14,0)</f>
        <v>2838</v>
      </c>
      <c r="AB32" s="75" t="str">
        <f>VLOOKUP($A:$A,'3-TR İhracat Göstergeleri'!$A:$P,15,0)</f>
        <v>0.52</v>
      </c>
      <c r="AC32" s="71">
        <f>VLOOKUP($A:$A,'3-TR İhracat Göstergeleri'!$A:$P,16,0)</f>
        <v>5</v>
      </c>
      <c r="AD32" s="75">
        <f>VLOOKUP($A:$A,'4-Dünya İthahalat Göstergeleri'!$A:$M,2,0)</f>
        <v>8740</v>
      </c>
      <c r="AE32" s="71">
        <f>VLOOKUP($A:$A,'4-Dünya İthahalat Göstergeleri'!$A:$M,3,0)</f>
        <v>34637</v>
      </c>
      <c r="AF32" s="75">
        <f>VLOOKUP($A:$A,'4-Dünya İthahalat Göstergeleri'!$A:$M,4,0)</f>
        <v>2404</v>
      </c>
      <c r="AG32" s="71" t="str">
        <f>VLOOKUP($A:$A,'4-Dünya İthahalat Göstergeleri'!$A:$M,5,0)</f>
        <v>Tons</v>
      </c>
      <c r="AH32" s="75">
        <f>VLOOKUP($A:$A,'4-Dünya İthahalat Göstergeleri'!$A:$M,6,0)</f>
        <v>3636</v>
      </c>
      <c r="AI32" s="71">
        <f>VLOOKUP($A:$A,'4-Dünya İthahalat Göstergeleri'!$A:$M,7,0)</f>
        <v>7</v>
      </c>
      <c r="AJ32" s="75">
        <f>VLOOKUP($A:$A,'4-Dünya İthahalat Göstergeleri'!$A:$M,8,0)</f>
        <v>11</v>
      </c>
      <c r="AK32" s="71">
        <f>VLOOKUP($A:$A,'4-Dünya İthahalat Göstergeleri'!$A:$M,9,0)</f>
        <v>-28</v>
      </c>
      <c r="AL32" s="75">
        <f>VLOOKUP($A:$A,'4-Dünya İthahalat Göstergeleri'!$A:$M,10,0)</f>
        <v>0.45118153810573963</v>
      </c>
      <c r="AM32" s="71">
        <f>VLOOKUP($A:$A,'4-Dünya İthahalat Göstergeleri'!$A:$M,11,0)</f>
        <v>2838</v>
      </c>
      <c r="AN32" s="75" t="str">
        <f>VLOOKUP($A:$A,'4-Dünya İthahalat Göstergeleri'!$A:$M,12,0)</f>
        <v>0.52</v>
      </c>
      <c r="AO32" s="71">
        <f>VLOOKUP($A:$A,'4-Dünya İthahalat Göstergeleri'!$A:$M,13,0)</f>
        <v>45313</v>
      </c>
      <c r="AP32" s="75">
        <f>VLOOKUP($A:$A,'5-Dünya Yıllar İhracatı'!$A:$F,2,0)</f>
        <v>84665</v>
      </c>
      <c r="AQ32" s="71">
        <f>VLOOKUP($A:$A,'5-Dünya Yıllar İhracatı'!$A:$F,3,0)</f>
        <v>48702</v>
      </c>
      <c r="AR32" s="75">
        <f>VLOOKUP($A:$A,'5-Dünya Yıllar İhracatı'!$A:$F,4,0)</f>
        <v>65768</v>
      </c>
      <c r="AS32" s="71">
        <f>VLOOKUP($A:$A,'5-Dünya Yıllar İhracatı'!$A:$F,5,0)</f>
        <v>64281</v>
      </c>
      <c r="AT32" s="75">
        <f>VLOOKUP($A:$A,'5-Dünya Yıllar İhracatı'!$A:$F,6,0)</f>
        <v>43377</v>
      </c>
      <c r="AU32" s="71">
        <f t="shared" si="3"/>
        <v>-32.519718112661593</v>
      </c>
      <c r="AV32" s="75">
        <f t="shared" si="4"/>
        <v>133.3312735924834</v>
      </c>
      <c r="AW32" s="71">
        <f>VLOOKUP($A:$A,'6-TR Yıllar İhracatı'!$A:$H,2,0)</f>
        <v>31</v>
      </c>
      <c r="AX32" s="75">
        <f>VLOOKUP($A:$A,'6-TR Yıllar İhracatı'!$A:$H,3,0)</f>
        <v>18</v>
      </c>
      <c r="AY32" s="71">
        <f>VLOOKUP($A:$A,'6-TR Yıllar İhracatı'!$A:$H,4,0)</f>
        <v>10</v>
      </c>
      <c r="AZ32" s="75">
        <f>VLOOKUP($A:$A,'6-TR Yıllar İhracatı'!$A:$H,5,0)</f>
        <v>7</v>
      </c>
      <c r="BA32" s="71">
        <f>VLOOKUP($A:$A,'6-TR Yıllar İhracatı'!$A:$H,6,0)</f>
        <v>16</v>
      </c>
      <c r="BB32" s="75">
        <f>VLOOKUP($A:$A,'6-TR Yıllar İhracatı'!$A:$H,7,0)</f>
        <v>1285.7142857142858</v>
      </c>
      <c r="BC32" s="71">
        <f>VLOOKUP($A:$A,'6-TR Yıllar İhracatı'!$A:$H,8,0)</f>
        <v>7.5087406434052135E-3</v>
      </c>
      <c r="BD32" s="75">
        <f>VLOOKUP($A:$A,'7-TR Çeyrek Yıllar İhracatı'!$A:$H,2,0)</f>
        <v>4</v>
      </c>
      <c r="BE32" s="71">
        <f>VLOOKUP($A:$A,'7-TR Çeyrek Yıllar İhracatı'!$A:$H,3,0)</f>
        <v>7</v>
      </c>
      <c r="BF32" s="75">
        <f>VLOOKUP($A:$A,'7-TR Çeyrek Yıllar İhracatı'!$A:$H,4,0)</f>
        <v>4</v>
      </c>
      <c r="BG32" s="71">
        <f>VLOOKUP($A:$A,'7-TR Çeyrek Yıllar İhracatı'!$A:$H,5,0)</f>
        <v>9</v>
      </c>
      <c r="BH32" s="75">
        <f>VLOOKUP($A:$A,'7-TR Çeyrek Yıllar İhracatı'!$A:$H,6,0)</f>
        <v>10</v>
      </c>
      <c r="BI32" s="71">
        <f>VLOOKUP($A:$A,'7-TR Çeyrek Yıllar İhracatı'!$A:$H,7,0)</f>
        <v>150</v>
      </c>
      <c r="BJ32" s="75">
        <f>VLOOKUP($A:$A,'8- TR Yıllar Birim İhracatı'!$A:$H,2,0)</f>
        <v>10333</v>
      </c>
      <c r="BK32" s="71">
        <f>VLOOKUP($A:$A,'8- TR Yıllar Birim İhracatı'!$A:$H,3,0)</f>
        <v>6000</v>
      </c>
      <c r="BL32" s="75">
        <f>VLOOKUP($A:$A,'8- TR Yıllar Birim İhracatı'!$A:$H,4,0)</f>
        <v>5000</v>
      </c>
      <c r="BM32" s="71">
        <f>VLOOKUP($A:$A,'8- TR Yıllar Birim İhracatı'!$A:$H,5,0)</f>
        <v>3500</v>
      </c>
      <c r="BN32" s="75">
        <f>VLOOKUP($A:$A,'8- TR Yıllar Birim İhracatı'!$A:$H,6,0)</f>
        <v>8000</v>
      </c>
      <c r="BO32" s="71">
        <f>VLOOKUP($A:$A,'8- TR Yıllar Birim İhracatı'!$A:$H,7,0)</f>
        <v>16</v>
      </c>
      <c r="BP32" s="75">
        <f>VLOOKUP($A:$A,'8- TR Yıllar Birim İhracatı'!$A:$H,8,0)</f>
        <v>2</v>
      </c>
      <c r="BQ32" s="71">
        <f>VLOOKUP($A:$A,'9-Dünya Yıllar Birim İthalatı'!$A:$N,2,0)</f>
        <v>4423</v>
      </c>
      <c r="BR32" s="75" t="str">
        <f>VLOOKUP($A:$A,'9-Dünya Yıllar Birim İthalatı'!$A:$N,3,0)</f>
        <v>US Dollar/Tons</v>
      </c>
      <c r="BS32" s="71">
        <f>VLOOKUP($A:$A,'9-Dünya Yıllar Birim İthalatı'!$A:$N,4,0)</f>
        <v>3926</v>
      </c>
      <c r="BT32" s="75" t="str">
        <f>VLOOKUP($A:$A,'9-Dünya Yıllar Birim İthalatı'!$A:$N,5,0)</f>
        <v>US Dollar/Tons</v>
      </c>
      <c r="BU32" s="71">
        <f>VLOOKUP($A:$A,'9-Dünya Yıllar Birim İthalatı'!$A:$N,6,0)</f>
        <v>4104</v>
      </c>
      <c r="BV32" s="75" t="str">
        <f>VLOOKUP($A:$A,'9-Dünya Yıllar Birim İthalatı'!$A:$N,7,0)</f>
        <v>US Dollar/Tons</v>
      </c>
      <c r="BW32" s="71">
        <f>VLOOKUP($A:$A,'9-Dünya Yıllar Birim İthalatı'!$A:$N,8,0)</f>
        <v>3930</v>
      </c>
      <c r="BX32" s="75" t="str">
        <f>VLOOKUP($A:$A,'9-Dünya Yıllar Birim İthalatı'!$A:$N,9,0)</f>
        <v>US Dollar/Tons</v>
      </c>
      <c r="BY32" s="71">
        <f>VLOOKUP($A:$A,'9-Dünya Yıllar Birim İthalatı'!$A:$N,10,0)</f>
        <v>3636</v>
      </c>
      <c r="BZ32" s="75" t="str">
        <f>VLOOKUP($A:$A,'9-Dünya Yıllar Birim İthalatı'!$A:$N,11,0)</f>
        <v>US Dollar/Tons</v>
      </c>
      <c r="CA32" s="71">
        <f>VLOOKUP($A:$A,'9-Dünya Yıllar Birim İthalatı'!$A:$N,12,0)</f>
        <v>8740</v>
      </c>
      <c r="CB32" s="75">
        <f>VLOOKUP($A:$A,'9-Dünya Yıllar Birim İthalatı'!$A:$N,13,0)</f>
        <v>2404</v>
      </c>
      <c r="CC32" s="71" t="str">
        <f>VLOOKUP($A:$A,'9-Dünya Yıllar Birim İthalatı'!$A:$N,14,0)</f>
        <v>Tons</v>
      </c>
    </row>
    <row r="33" spans="1:81" ht="27.6" x14ac:dyDescent="0.3">
      <c r="A33" s="69" t="s">
        <v>143</v>
      </c>
      <c r="B33" s="73">
        <v>8844</v>
      </c>
      <c r="C33" s="73">
        <v>6003</v>
      </c>
      <c r="D33" s="73">
        <v>8940</v>
      </c>
      <c r="E33" s="73">
        <v>10657</v>
      </c>
      <c r="F33" s="74">
        <v>8521</v>
      </c>
      <c r="G33" s="73">
        <f t="shared" si="0"/>
        <v>-20.043164117481467</v>
      </c>
      <c r="H33" s="74">
        <f t="shared" si="1"/>
        <v>0.43987709665629399</v>
      </c>
      <c r="I33" s="69">
        <f>VLOOKUP($A:$A,'2- Dünya Çeyrek Yıllar İthalatı'!$A:$F,2,0)</f>
        <v>2046</v>
      </c>
      <c r="J33" s="69">
        <f>VLOOKUP($A:$A,'2- Dünya Çeyrek Yıllar İthalatı'!$A:$F,3,0)</f>
        <v>2177</v>
      </c>
      <c r="K33" s="69">
        <f>VLOOKUP($A:$A,'2- Dünya Çeyrek Yıllar İthalatı'!$A:$F,4,0)</f>
        <v>1824</v>
      </c>
      <c r="L33" s="69">
        <f>VLOOKUP($A:$A,'2- Dünya Çeyrek Yıllar İthalatı'!$A:$F,5,0)</f>
        <v>2101</v>
      </c>
      <c r="M33" s="69">
        <f>VLOOKUP($A:$A,'2- Dünya Çeyrek Yıllar İthalatı'!$A:$F,6,0)</f>
        <v>0</v>
      </c>
      <c r="N33" s="69">
        <f t="shared" si="2"/>
        <v>-100</v>
      </c>
      <c r="O33" s="69">
        <f>VLOOKUP($A:$A,'3-TR İhracat Göstergeleri'!$A:$P,2,0)</f>
        <v>1386</v>
      </c>
      <c r="P33" s="73">
        <f>VLOOKUP($A:$A,'3-TR İhracat Göstergeleri'!$A:$P,3,0)</f>
        <v>-229</v>
      </c>
      <c r="Q33" s="69">
        <f>VLOOKUP($A:$A,'3-TR İhracat Göstergeleri'!$A:$P,4,0)</f>
        <v>0.65044465823497666</v>
      </c>
      <c r="R33" s="73">
        <f>VLOOKUP($A:$A,'3-TR İhracat Göstergeleri'!$A:$P,5,0)</f>
        <v>174</v>
      </c>
      <c r="S33" s="69" t="str">
        <f>VLOOKUP($A:$A,'3-TR İhracat Göstergeleri'!$A:$P,6,0)</f>
        <v>Tons</v>
      </c>
      <c r="T33" s="73">
        <f>VLOOKUP($A:$A,'3-TR İhracat Göstergeleri'!$A:$P,7,0)</f>
        <v>7966</v>
      </c>
      <c r="U33" s="69">
        <f>VLOOKUP($A:$A,'3-TR İhracat Göstergeleri'!$A:$P,8,0)</f>
        <v>-4</v>
      </c>
      <c r="V33" s="73">
        <f>VLOOKUP($A:$A,'3-TR İhracat Göstergeleri'!$A:$P,9,0)</f>
        <v>-4</v>
      </c>
      <c r="W33" s="69">
        <f>VLOOKUP($A:$A,'3-TR İhracat Göstergeleri'!$A:$P,10,0)</f>
        <v>18</v>
      </c>
      <c r="X33" s="73">
        <f>VLOOKUP($A:$A,'3-TR İhracat Göstergeleri'!$A:$P,11,0)</f>
        <v>30</v>
      </c>
      <c r="Y33" s="69">
        <f>VLOOKUP($A:$A,'3-TR İhracat Göstergeleri'!$A:$P,12,0)</f>
        <v>0.43987618835228914</v>
      </c>
      <c r="Z33" s="73">
        <f>VLOOKUP($A:$A,'3-TR İhracat Göstergeleri'!$A:$P,13,0)</f>
        <v>5</v>
      </c>
      <c r="AA33" s="69">
        <f>VLOOKUP($A:$A,'3-TR İhracat Göstergeleri'!$A:$P,14,0)</f>
        <v>3262</v>
      </c>
      <c r="AB33" s="73" t="str">
        <f>VLOOKUP($A:$A,'3-TR İhracat Göstergeleri'!$A:$P,15,0)</f>
        <v>0.3</v>
      </c>
      <c r="AC33" s="69">
        <f>VLOOKUP($A:$A,'3-TR İhracat Göstergeleri'!$A:$P,16,0)</f>
        <v>45514</v>
      </c>
      <c r="AD33" s="73">
        <f>VLOOKUP($A:$A,'4-Dünya İthahalat Göstergeleri'!$A:$M,2,0)</f>
        <v>8521</v>
      </c>
      <c r="AE33" s="69">
        <f>VLOOKUP($A:$A,'4-Dünya İthahalat Göstergeleri'!$A:$M,3,0)</f>
        <v>161007</v>
      </c>
      <c r="AF33" s="73">
        <f>VLOOKUP($A:$A,'4-Dünya İthahalat Göstergeleri'!$A:$M,4,0)</f>
        <v>0</v>
      </c>
      <c r="AG33" s="69" t="str">
        <f>VLOOKUP($A:$A,'4-Dünya İthahalat Göstergeleri'!$A:$M,5,0)</f>
        <v>No quantity</v>
      </c>
      <c r="AH33" s="73">
        <f>VLOOKUP($A:$A,'4-Dünya İthahalat Göstergeleri'!$A:$M,6,0)</f>
        <v>0</v>
      </c>
      <c r="AI33" s="69">
        <f>VLOOKUP($A:$A,'4-Dünya İthahalat Göstergeleri'!$A:$M,7,0)</f>
        <v>5</v>
      </c>
      <c r="AJ33" s="73">
        <f>VLOOKUP($A:$A,'4-Dünya İthahalat Göstergeleri'!$A:$M,8,0)</f>
        <v>0</v>
      </c>
      <c r="AK33" s="69">
        <f>VLOOKUP($A:$A,'4-Dünya İthahalat Göstergeleri'!$A:$M,9,0)</f>
        <v>-20</v>
      </c>
      <c r="AL33" s="73">
        <f>VLOOKUP($A:$A,'4-Dünya İthahalat Göstergeleri'!$A:$M,10,0)</f>
        <v>0.43987618835228914</v>
      </c>
      <c r="AM33" s="69">
        <f>VLOOKUP($A:$A,'4-Dünya İthahalat Göstergeleri'!$A:$M,11,0)</f>
        <v>3262</v>
      </c>
      <c r="AN33" s="73" t="str">
        <f>VLOOKUP($A:$A,'4-Dünya İthahalat Göstergeleri'!$A:$M,12,0)</f>
        <v>0.3</v>
      </c>
      <c r="AO33" s="69">
        <f>VLOOKUP($A:$A,'4-Dünya İthahalat Göstergeleri'!$A:$M,13,0)</f>
        <v>45331</v>
      </c>
      <c r="AP33" s="73">
        <f>VLOOKUP($A:$A,'5-Dünya Yıllar İhracatı'!$A:$F,2,0)</f>
        <v>238112</v>
      </c>
      <c r="AQ33" s="69">
        <f>VLOOKUP($A:$A,'5-Dünya Yıllar İhracatı'!$A:$F,3,0)</f>
        <v>211486</v>
      </c>
      <c r="AR33" s="73">
        <f>VLOOKUP($A:$A,'5-Dünya Yıllar İhracatı'!$A:$F,4,0)</f>
        <v>355025</v>
      </c>
      <c r="AS33" s="69">
        <f>VLOOKUP($A:$A,'5-Dünya Yıllar İhracatı'!$A:$F,5,0)</f>
        <v>288188</v>
      </c>
      <c r="AT33" s="73">
        <f>VLOOKUP($A:$A,'5-Dünya Yıllar İhracatı'!$A:$F,6,0)</f>
        <v>169528</v>
      </c>
      <c r="AU33" s="69">
        <f t="shared" si="3"/>
        <v>-41.174511083043015</v>
      </c>
      <c r="AV33" s="73">
        <f t="shared" si="4"/>
        <v>168.81603903302189</v>
      </c>
      <c r="AW33" s="69">
        <f>VLOOKUP($A:$A,'6-TR Yıllar İhracatı'!$A:$H,2,0)</f>
        <v>1804</v>
      </c>
      <c r="AX33" s="73">
        <f>VLOOKUP($A:$A,'6-TR Yıllar İhracatı'!$A:$H,3,0)</f>
        <v>994</v>
      </c>
      <c r="AY33" s="69">
        <f>VLOOKUP($A:$A,'6-TR Yıllar İhracatı'!$A:$H,4,0)</f>
        <v>1471</v>
      </c>
      <c r="AZ33" s="73">
        <f>VLOOKUP($A:$A,'6-TR Yıllar İhracatı'!$A:$H,5,0)</f>
        <v>1173</v>
      </c>
      <c r="BA33" s="69">
        <f>VLOOKUP($A:$A,'6-TR Yıllar İhracatı'!$A:$H,6,0)</f>
        <v>1386</v>
      </c>
      <c r="BB33" s="73">
        <f>VLOOKUP($A:$A,'6-TR Yıllar İhracatı'!$A:$H,7,0)</f>
        <v>181.5856777493606</v>
      </c>
      <c r="BC33" s="69">
        <f>VLOOKUP($A:$A,'6-TR Yıllar İhracatı'!$A:$H,8,0)</f>
        <v>0.65044465823497666</v>
      </c>
      <c r="BD33" s="73">
        <f>VLOOKUP($A:$A,'7-TR Çeyrek Yıllar İhracatı'!$A:$H,2,0)</f>
        <v>746</v>
      </c>
      <c r="BE33" s="69">
        <f>VLOOKUP($A:$A,'7-TR Çeyrek Yıllar İhracatı'!$A:$H,3,0)</f>
        <v>104</v>
      </c>
      <c r="BF33" s="73">
        <f>VLOOKUP($A:$A,'7-TR Çeyrek Yıllar İhracatı'!$A:$H,4,0)</f>
        <v>96</v>
      </c>
      <c r="BG33" s="69">
        <f>VLOOKUP($A:$A,'7-TR Çeyrek Yıllar İhracatı'!$A:$H,5,0)</f>
        <v>193</v>
      </c>
      <c r="BH33" s="73">
        <f>VLOOKUP($A:$A,'7-TR Çeyrek Yıllar İhracatı'!$A:$H,6,0)</f>
        <v>152</v>
      </c>
      <c r="BI33" s="69">
        <f>VLOOKUP($A:$A,'7-TR Çeyrek Yıllar İhracatı'!$A:$H,7,0)</f>
        <v>-79.624664879356573</v>
      </c>
      <c r="BJ33" s="73">
        <f>VLOOKUP($A:$A,'8- TR Yıllar Birim İhracatı'!$A:$H,2,0)</f>
        <v>8018</v>
      </c>
      <c r="BK33" s="69">
        <f>VLOOKUP($A:$A,'8- TR Yıllar Birim İhracatı'!$A:$H,3,0)</f>
        <v>7889</v>
      </c>
      <c r="BL33" s="73">
        <f>VLOOKUP($A:$A,'8- TR Yıllar Birim İhracatı'!$A:$H,4,0)</f>
        <v>7038</v>
      </c>
      <c r="BM33" s="69">
        <f>VLOOKUP($A:$A,'8- TR Yıllar Birim İhracatı'!$A:$H,5,0)</f>
        <v>8625</v>
      </c>
      <c r="BN33" s="73">
        <f>VLOOKUP($A:$A,'8- TR Yıllar Birim İhracatı'!$A:$H,6,0)</f>
        <v>7966</v>
      </c>
      <c r="BO33" s="69">
        <f>VLOOKUP($A:$A,'8- TR Yıllar Birim İhracatı'!$A:$H,7,0)</f>
        <v>1386</v>
      </c>
      <c r="BP33" s="73">
        <f>VLOOKUP($A:$A,'8- TR Yıllar Birim İhracatı'!$A:$H,8,0)</f>
        <v>174</v>
      </c>
      <c r="BQ33" s="69">
        <f>VLOOKUP($A:$A,'9-Dünya Yıllar Birim İthalatı'!$A:$N,2,0)</f>
        <v>6418</v>
      </c>
      <c r="BR33" s="73" t="str">
        <f>VLOOKUP($A:$A,'9-Dünya Yıllar Birim İthalatı'!$A:$N,3,0)</f>
        <v>US Dollar/Tons</v>
      </c>
      <c r="BS33" s="69">
        <f>VLOOKUP($A:$A,'9-Dünya Yıllar Birim İthalatı'!$A:$N,4,0)</f>
        <v>7357</v>
      </c>
      <c r="BT33" s="73" t="str">
        <f>VLOOKUP($A:$A,'9-Dünya Yıllar Birim İthalatı'!$A:$N,5,0)</f>
        <v>US Dollar/Tons</v>
      </c>
      <c r="BU33" s="69">
        <f>VLOOKUP($A:$A,'9-Dünya Yıllar Birim İthalatı'!$A:$N,6,0)</f>
        <v>7181</v>
      </c>
      <c r="BV33" s="73" t="str">
        <f>VLOOKUP($A:$A,'9-Dünya Yıllar Birim İthalatı'!$A:$N,7,0)</f>
        <v>US Dollar/Tons</v>
      </c>
      <c r="BW33" s="69">
        <f>VLOOKUP($A:$A,'9-Dünya Yıllar Birim İthalatı'!$A:$N,8,0)</f>
        <v>8319</v>
      </c>
      <c r="BX33" s="73" t="str">
        <f>VLOOKUP($A:$A,'9-Dünya Yıllar Birim İthalatı'!$A:$N,9,0)</f>
        <v>US Dollar/Tons</v>
      </c>
      <c r="BY33" s="69">
        <f>VLOOKUP($A:$A,'9-Dünya Yıllar Birim İthalatı'!$A:$N,10,0)</f>
        <v>0</v>
      </c>
      <c r="BZ33" s="73" t="str">
        <f>VLOOKUP($A:$A,'9-Dünya Yıllar Birim İthalatı'!$A:$N,11,0)</f>
        <v>US Dollar/Tons</v>
      </c>
      <c r="CA33" s="69">
        <f>VLOOKUP($A:$A,'9-Dünya Yıllar Birim İthalatı'!$A:$N,12,0)</f>
        <v>8521</v>
      </c>
      <c r="CB33" s="73">
        <f>VLOOKUP($A:$A,'9-Dünya Yıllar Birim İthalatı'!$A:$N,13,0)</f>
        <v>0</v>
      </c>
      <c r="CC33" s="69" t="str">
        <f>VLOOKUP($A:$A,'9-Dünya Yıllar Birim İthalatı'!$A:$N,14,0)</f>
        <v>Tons</v>
      </c>
    </row>
    <row r="34" spans="1:81" ht="27.6" x14ac:dyDescent="0.3">
      <c r="A34" s="71" t="s">
        <v>142</v>
      </c>
      <c r="B34" s="75">
        <v>7373</v>
      </c>
      <c r="C34" s="75">
        <v>7609</v>
      </c>
      <c r="D34" s="75">
        <v>12469</v>
      </c>
      <c r="E34" s="75">
        <v>12109</v>
      </c>
      <c r="F34" s="76">
        <v>8492</v>
      </c>
      <c r="G34" s="75">
        <f t="shared" si="0"/>
        <v>-29.870344371954744</v>
      </c>
      <c r="H34" s="76">
        <f t="shared" si="1"/>
        <v>0.43838003811820775</v>
      </c>
      <c r="I34" s="71">
        <f>VLOOKUP($A:$A,'2- Dünya Çeyrek Yıllar İthalatı'!$A:$F,2,0)</f>
        <v>2238</v>
      </c>
      <c r="J34" s="71">
        <f>VLOOKUP($A:$A,'2- Dünya Çeyrek Yıllar İthalatı'!$A:$F,3,0)</f>
        <v>1792</v>
      </c>
      <c r="K34" s="71">
        <f>VLOOKUP($A:$A,'2- Dünya Çeyrek Yıllar İthalatı'!$A:$F,4,0)</f>
        <v>2278</v>
      </c>
      <c r="L34" s="71">
        <f>VLOOKUP($A:$A,'2- Dünya Çeyrek Yıllar İthalatı'!$A:$F,5,0)</f>
        <v>1665</v>
      </c>
      <c r="M34" s="71">
        <f>VLOOKUP($A:$A,'2- Dünya Çeyrek Yıllar İthalatı'!$A:$F,6,0)</f>
        <v>2056</v>
      </c>
      <c r="N34" s="71">
        <f t="shared" si="2"/>
        <v>-8.1322609472743519</v>
      </c>
      <c r="O34" s="71">
        <f>VLOOKUP($A:$A,'3-TR İhracat Göstergeleri'!$A:$P,2,0)</f>
        <v>5884</v>
      </c>
      <c r="P34" s="75">
        <f>VLOOKUP($A:$A,'3-TR İhracat Göstergeleri'!$A:$P,3,0)</f>
        <v>5873</v>
      </c>
      <c r="Q34" s="71">
        <f>VLOOKUP($A:$A,'3-TR İhracat Göstergeleri'!$A:$P,4,0)</f>
        <v>2.7613393716122676</v>
      </c>
      <c r="R34" s="75">
        <f>VLOOKUP($A:$A,'3-TR İhracat Göstergeleri'!$A:$P,5,0)</f>
        <v>797</v>
      </c>
      <c r="S34" s="71" t="str">
        <f>VLOOKUP($A:$A,'3-TR İhracat Göstergeleri'!$A:$P,6,0)</f>
        <v>Tons</v>
      </c>
      <c r="T34" s="75">
        <f>VLOOKUP($A:$A,'3-TR İhracat Göstergeleri'!$A:$P,7,0)</f>
        <v>7383</v>
      </c>
      <c r="U34" s="71">
        <f>VLOOKUP($A:$A,'3-TR İhracat Göstergeleri'!$A:$P,8,0)</f>
        <v>8</v>
      </c>
      <c r="V34" s="75">
        <f>VLOOKUP($A:$A,'3-TR İhracat Göstergeleri'!$A:$P,9,0)</f>
        <v>7</v>
      </c>
      <c r="W34" s="71">
        <f>VLOOKUP($A:$A,'3-TR İhracat Göstergeleri'!$A:$P,10,0)</f>
        <v>-33</v>
      </c>
      <c r="X34" s="75">
        <f>VLOOKUP($A:$A,'3-TR İhracat Göstergeleri'!$A:$P,11,0)</f>
        <v>31</v>
      </c>
      <c r="Y34" s="71">
        <f>VLOOKUP($A:$A,'3-TR İhracat Göstergeleri'!$A:$P,12,0)</f>
        <v>0.43837913290548525</v>
      </c>
      <c r="Z34" s="75">
        <f>VLOOKUP($A:$A,'3-TR İhracat Göstergeleri'!$A:$P,13,0)</f>
        <v>8</v>
      </c>
      <c r="AA34" s="71">
        <f>VLOOKUP($A:$A,'3-TR İhracat Göstergeleri'!$A:$P,14,0)</f>
        <v>2595</v>
      </c>
      <c r="AB34" s="75" t="str">
        <f>VLOOKUP($A:$A,'3-TR İhracat Göstergeleri'!$A:$P,15,0)</f>
        <v>0.55</v>
      </c>
      <c r="AC34" s="71">
        <f>VLOOKUP($A:$A,'3-TR İhracat Göstergeleri'!$A:$P,16,0)</f>
        <v>0</v>
      </c>
      <c r="AD34" s="75">
        <f>VLOOKUP($A:$A,'4-Dünya İthahalat Göstergeleri'!$A:$M,2,0)</f>
        <v>8492</v>
      </c>
      <c r="AE34" s="71">
        <f>VLOOKUP($A:$A,'4-Dünya İthahalat Göstergeleri'!$A:$M,3,0)</f>
        <v>-8434</v>
      </c>
      <c r="AF34" s="75">
        <f>VLOOKUP($A:$A,'4-Dünya İthahalat Göstergeleri'!$A:$M,4,0)</f>
        <v>1912</v>
      </c>
      <c r="AG34" s="71" t="str">
        <f>VLOOKUP($A:$A,'4-Dünya İthahalat Göstergeleri'!$A:$M,5,0)</f>
        <v>Tons</v>
      </c>
      <c r="AH34" s="75">
        <f>VLOOKUP($A:$A,'4-Dünya İthahalat Göstergeleri'!$A:$M,6,0)</f>
        <v>4441</v>
      </c>
      <c r="AI34" s="71">
        <f>VLOOKUP($A:$A,'4-Dünya İthahalat Göstergeleri'!$A:$M,7,0)</f>
        <v>8</v>
      </c>
      <c r="AJ34" s="75">
        <f>VLOOKUP($A:$A,'4-Dünya İthahalat Göstergeleri'!$A:$M,8,0)</f>
        <v>7</v>
      </c>
      <c r="AK34" s="71">
        <f>VLOOKUP($A:$A,'4-Dünya İthahalat Göstergeleri'!$A:$M,9,0)</f>
        <v>-30</v>
      </c>
      <c r="AL34" s="75">
        <f>VLOOKUP($A:$A,'4-Dünya İthahalat Göstergeleri'!$A:$M,10,0)</f>
        <v>0.43837913290548525</v>
      </c>
      <c r="AM34" s="71">
        <f>VLOOKUP($A:$A,'4-Dünya İthahalat Göstergeleri'!$A:$M,11,0)</f>
        <v>2595</v>
      </c>
      <c r="AN34" s="75" t="str">
        <f>VLOOKUP($A:$A,'4-Dünya İthahalat Göstergeleri'!$A:$M,12,0)</f>
        <v>0.55</v>
      </c>
      <c r="AO34" s="71">
        <f>VLOOKUP($A:$A,'4-Dünya İthahalat Göstergeleri'!$A:$M,13,0)</f>
        <v>45295</v>
      </c>
      <c r="AP34" s="75">
        <f>VLOOKUP($A:$A,'5-Dünya Yıllar İhracatı'!$A:$F,2,0)</f>
        <v>56</v>
      </c>
      <c r="AQ34" s="71">
        <f>VLOOKUP($A:$A,'5-Dünya Yıllar İhracatı'!$A:$F,3,0)</f>
        <v>45</v>
      </c>
      <c r="AR34" s="75">
        <f>VLOOKUP($A:$A,'5-Dünya Yıllar İhracatı'!$A:$F,4,0)</f>
        <v>361</v>
      </c>
      <c r="AS34" s="71">
        <f>VLOOKUP($A:$A,'5-Dünya Yıllar İhracatı'!$A:$F,5,0)</f>
        <v>39</v>
      </c>
      <c r="AT34" s="75">
        <f>VLOOKUP($A:$A,'5-Dünya Yıllar İhracatı'!$A:$F,6,0)</f>
        <v>58</v>
      </c>
      <c r="AU34" s="71">
        <f t="shared" si="3"/>
        <v>48.717948717948715</v>
      </c>
      <c r="AV34" s="75">
        <f t="shared" si="4"/>
        <v>-199.7442329258173</v>
      </c>
      <c r="AW34" s="71">
        <f>VLOOKUP($A:$A,'6-TR Yıllar İhracatı'!$A:$H,2,0)</f>
        <v>4787</v>
      </c>
      <c r="AX34" s="75">
        <f>VLOOKUP($A:$A,'6-TR Yıllar İhracatı'!$A:$H,3,0)</f>
        <v>6150</v>
      </c>
      <c r="AY34" s="71">
        <f>VLOOKUP($A:$A,'6-TR Yıllar İhracatı'!$A:$H,4,0)</f>
        <v>10792</v>
      </c>
      <c r="AZ34" s="75">
        <f>VLOOKUP($A:$A,'6-TR Yıllar İhracatı'!$A:$H,5,0)</f>
        <v>8778</v>
      </c>
      <c r="BA34" s="71">
        <f>VLOOKUP($A:$A,'6-TR Yıllar İhracatı'!$A:$H,6,0)</f>
        <v>5884</v>
      </c>
      <c r="BB34" s="75">
        <f>VLOOKUP($A:$A,'6-TR Yıllar İhracatı'!$A:$H,7,0)</f>
        <v>-329.68785600364549</v>
      </c>
      <c r="BC34" s="71">
        <f>VLOOKUP($A:$A,'6-TR Yıllar İhracatı'!$A:$H,8,0)</f>
        <v>2.7613393716122676</v>
      </c>
      <c r="BD34" s="75">
        <f>VLOOKUP($A:$A,'7-TR Çeyrek Yıllar İhracatı'!$A:$H,2,0)</f>
        <v>1516</v>
      </c>
      <c r="BE34" s="71">
        <f>VLOOKUP($A:$A,'7-TR Çeyrek Yıllar İhracatı'!$A:$H,3,0)</f>
        <v>1288</v>
      </c>
      <c r="BF34" s="75">
        <f>VLOOKUP($A:$A,'7-TR Çeyrek Yıllar İhracatı'!$A:$H,4,0)</f>
        <v>1635</v>
      </c>
      <c r="BG34" s="71">
        <f>VLOOKUP($A:$A,'7-TR Çeyrek Yıllar İhracatı'!$A:$H,5,0)</f>
        <v>1296</v>
      </c>
      <c r="BH34" s="75">
        <f>VLOOKUP($A:$A,'7-TR Çeyrek Yıllar İhracatı'!$A:$H,6,0)</f>
        <v>1385</v>
      </c>
      <c r="BI34" s="71">
        <f>VLOOKUP($A:$A,'7-TR Çeyrek Yıllar İhracatı'!$A:$H,7,0)</f>
        <v>-8.6411609498680733</v>
      </c>
      <c r="BJ34" s="75">
        <f>VLOOKUP($A:$A,'8- TR Yıllar Birim İhracatı'!$A:$H,2,0)</f>
        <v>7445</v>
      </c>
      <c r="BK34" s="71">
        <f>VLOOKUP($A:$A,'8- TR Yıllar Birim İhracatı'!$A:$H,3,0)</f>
        <v>6856</v>
      </c>
      <c r="BL34" s="75">
        <f>VLOOKUP($A:$A,'8- TR Yıllar Birim İhracatı'!$A:$H,4,0)</f>
        <v>6963</v>
      </c>
      <c r="BM34" s="71">
        <f>VLOOKUP($A:$A,'8- TR Yıllar Birim İhracatı'!$A:$H,5,0)</f>
        <v>7727</v>
      </c>
      <c r="BN34" s="75">
        <f>VLOOKUP($A:$A,'8- TR Yıllar Birim İhracatı'!$A:$H,6,0)</f>
        <v>7383</v>
      </c>
      <c r="BO34" s="71">
        <f>VLOOKUP($A:$A,'8- TR Yıllar Birim İhracatı'!$A:$H,7,0)</f>
        <v>5884</v>
      </c>
      <c r="BP34" s="75">
        <f>VLOOKUP($A:$A,'8- TR Yıllar Birim İhracatı'!$A:$H,8,0)</f>
        <v>797</v>
      </c>
      <c r="BQ34" s="71">
        <f>VLOOKUP($A:$A,'9-Dünya Yıllar Birim İthalatı'!$A:$N,2,0)</f>
        <v>4591</v>
      </c>
      <c r="BR34" s="75" t="str">
        <f>VLOOKUP($A:$A,'9-Dünya Yıllar Birim İthalatı'!$A:$N,3,0)</f>
        <v>US Dollar/Tons</v>
      </c>
      <c r="BS34" s="71">
        <f>VLOOKUP($A:$A,'9-Dünya Yıllar Birim İthalatı'!$A:$N,4,0)</f>
        <v>4437</v>
      </c>
      <c r="BT34" s="75" t="str">
        <f>VLOOKUP($A:$A,'9-Dünya Yıllar Birim İthalatı'!$A:$N,5,0)</f>
        <v>US Dollar/Tons</v>
      </c>
      <c r="BU34" s="71">
        <f>VLOOKUP($A:$A,'9-Dünya Yıllar Birim İthalatı'!$A:$N,6,0)</f>
        <v>5813</v>
      </c>
      <c r="BV34" s="75" t="str">
        <f>VLOOKUP($A:$A,'9-Dünya Yıllar Birim İthalatı'!$A:$N,7,0)</f>
        <v>US Dollar/Tons</v>
      </c>
      <c r="BW34" s="71">
        <f>VLOOKUP($A:$A,'9-Dünya Yıllar Birim İthalatı'!$A:$N,8,0)</f>
        <v>5014</v>
      </c>
      <c r="BX34" s="75" t="str">
        <f>VLOOKUP($A:$A,'9-Dünya Yıllar Birim İthalatı'!$A:$N,9,0)</f>
        <v>US Dollar/Tons</v>
      </c>
      <c r="BY34" s="71">
        <f>VLOOKUP($A:$A,'9-Dünya Yıllar Birim İthalatı'!$A:$N,10,0)</f>
        <v>4441</v>
      </c>
      <c r="BZ34" s="75" t="str">
        <f>VLOOKUP($A:$A,'9-Dünya Yıllar Birim İthalatı'!$A:$N,11,0)</f>
        <v>US Dollar/Tons</v>
      </c>
      <c r="CA34" s="71">
        <f>VLOOKUP($A:$A,'9-Dünya Yıllar Birim İthalatı'!$A:$N,12,0)</f>
        <v>8492</v>
      </c>
      <c r="CB34" s="75">
        <f>VLOOKUP($A:$A,'9-Dünya Yıllar Birim İthalatı'!$A:$N,13,0)</f>
        <v>1912</v>
      </c>
      <c r="CC34" s="71" t="str">
        <f>VLOOKUP($A:$A,'9-Dünya Yıllar Birim İthalatı'!$A:$N,14,0)</f>
        <v>Tons</v>
      </c>
    </row>
    <row r="35" spans="1:81" ht="27.6" x14ac:dyDescent="0.3">
      <c r="A35" s="69" t="s">
        <v>141</v>
      </c>
      <c r="B35" s="73">
        <v>10609</v>
      </c>
      <c r="C35" s="73">
        <v>6301</v>
      </c>
      <c r="D35" s="73">
        <v>27978</v>
      </c>
      <c r="E35" s="73">
        <v>26242</v>
      </c>
      <c r="F35" s="77">
        <v>8299</v>
      </c>
      <c r="G35" s="73">
        <f t="shared" si="0"/>
        <v>-68.375123847267744</v>
      </c>
      <c r="H35" s="77">
        <f t="shared" si="1"/>
        <v>0.428416855433703</v>
      </c>
      <c r="I35" s="69" t="e">
        <f>VLOOKUP($A:$A,'2- Dünya Çeyrek Yıllar İthalatı'!$A:$F,2,0)</f>
        <v>#N/A</v>
      </c>
      <c r="J35" s="69" t="e">
        <f>VLOOKUP($A:$A,'2- Dünya Çeyrek Yıllar İthalatı'!$A:$F,3,0)</f>
        <v>#N/A</v>
      </c>
      <c r="K35" s="69" t="e">
        <f>VLOOKUP($A:$A,'2- Dünya Çeyrek Yıllar İthalatı'!$A:$F,4,0)</f>
        <v>#N/A</v>
      </c>
      <c r="L35" s="69" t="e">
        <f>VLOOKUP($A:$A,'2- Dünya Çeyrek Yıllar İthalatı'!$A:$F,5,0)</f>
        <v>#N/A</v>
      </c>
      <c r="M35" s="69" t="e">
        <f>VLOOKUP($A:$A,'2- Dünya Çeyrek Yıllar İthalatı'!$A:$F,6,0)</f>
        <v>#N/A</v>
      </c>
      <c r="N35" s="69" t="e">
        <f t="shared" si="2"/>
        <v>#N/A</v>
      </c>
      <c r="O35" s="69">
        <f>VLOOKUP($A:$A,'3-TR İhracat Göstergeleri'!$A:$P,2,0)</f>
        <v>8270</v>
      </c>
      <c r="P35" s="73">
        <f>VLOOKUP($A:$A,'3-TR İhracat Göstergeleri'!$A:$P,3,0)</f>
        <v>7815</v>
      </c>
      <c r="Q35" s="69">
        <f>VLOOKUP($A:$A,'3-TR İhracat Göstergeleri'!$A:$P,4,0)</f>
        <v>3.8810803200600699</v>
      </c>
      <c r="R35" s="73">
        <f>VLOOKUP($A:$A,'3-TR İhracat Göstergeleri'!$A:$P,5,0)</f>
        <v>1637</v>
      </c>
      <c r="S35" s="69" t="str">
        <f>VLOOKUP($A:$A,'3-TR İhracat Göstergeleri'!$A:$P,6,0)</f>
        <v>Tons</v>
      </c>
      <c r="T35" s="73">
        <f>VLOOKUP($A:$A,'3-TR İhracat Göstergeleri'!$A:$P,7,0)</f>
        <v>5052</v>
      </c>
      <c r="U35" s="69">
        <f>VLOOKUP($A:$A,'3-TR İhracat Göstergeleri'!$A:$P,8,0)</f>
        <v>18</v>
      </c>
      <c r="V35" s="73">
        <f>VLOOKUP($A:$A,'3-TR İhracat Göstergeleri'!$A:$P,9,0)</f>
        <v>15</v>
      </c>
      <c r="W35" s="69">
        <f>VLOOKUP($A:$A,'3-TR İhracat Göstergeleri'!$A:$P,10,0)</f>
        <v>-48</v>
      </c>
      <c r="X35" s="73">
        <f>VLOOKUP($A:$A,'3-TR İhracat Göstergeleri'!$A:$P,11,0)</f>
        <v>32</v>
      </c>
      <c r="Y35" s="69">
        <f>VLOOKUP($A:$A,'3-TR İhracat Göstergeleri'!$A:$P,12,0)</f>
        <v>0.428364348192383</v>
      </c>
      <c r="Z35" s="73">
        <f>VLOOKUP($A:$A,'3-TR İhracat Göstergeleri'!$A:$P,13,0)</f>
        <v>17</v>
      </c>
      <c r="AA35" s="69">
        <f>VLOOKUP($A:$A,'3-TR İhracat Göstergeleri'!$A:$P,14,0)</f>
        <v>1688</v>
      </c>
      <c r="AB35" s="73" t="str">
        <f>VLOOKUP($A:$A,'3-TR İhracat Göstergeleri'!$A:$P,15,0)</f>
        <v>0.99</v>
      </c>
      <c r="AC35" s="69">
        <f>VLOOKUP($A:$A,'3-TR İhracat Göstergeleri'!$A:$P,16,0)</f>
        <v>32</v>
      </c>
      <c r="AD35" s="73">
        <f>VLOOKUP($A:$A,'4-Dünya İthahalat Göstergeleri'!$A:$M,2,0)</f>
        <v>8298</v>
      </c>
      <c r="AE35" s="69">
        <f>VLOOKUP($A:$A,'4-Dünya İthahalat Göstergeleri'!$A:$M,3,0)</f>
        <v>-7843</v>
      </c>
      <c r="AF35" s="73">
        <f>VLOOKUP($A:$A,'4-Dünya İthahalat Göstergeleri'!$A:$M,4,0)</f>
        <v>1643</v>
      </c>
      <c r="AG35" s="69" t="str">
        <f>VLOOKUP($A:$A,'4-Dünya İthahalat Göstergeleri'!$A:$M,5,0)</f>
        <v>Tons</v>
      </c>
      <c r="AH35" s="73">
        <f>VLOOKUP($A:$A,'4-Dünya İthahalat Göstergeleri'!$A:$M,6,0)</f>
        <v>5051</v>
      </c>
      <c r="AI35" s="69">
        <f>VLOOKUP($A:$A,'4-Dünya İthahalat Göstergeleri'!$A:$M,7,0)</f>
        <v>17</v>
      </c>
      <c r="AJ35" s="73">
        <f>VLOOKUP($A:$A,'4-Dünya İthahalat Göstergeleri'!$A:$M,8,0)</f>
        <v>15</v>
      </c>
      <c r="AK35" s="69">
        <f>VLOOKUP($A:$A,'4-Dünya İthahalat Göstergeleri'!$A:$M,9,0)</f>
        <v>-48</v>
      </c>
      <c r="AL35" s="73">
        <f>VLOOKUP($A:$A,'4-Dünya İthahalat Göstergeleri'!$A:$M,10,0)</f>
        <v>0.428364348192383</v>
      </c>
      <c r="AM35" s="69">
        <f>VLOOKUP($A:$A,'4-Dünya İthahalat Göstergeleri'!$A:$M,11,0)</f>
        <v>1688</v>
      </c>
      <c r="AN35" s="73" t="str">
        <f>VLOOKUP($A:$A,'4-Dünya İthahalat Göstergeleri'!$A:$M,12,0)</f>
        <v>0.99</v>
      </c>
      <c r="AO35" s="69">
        <f>VLOOKUP($A:$A,'4-Dünya İthahalat Göstergeleri'!$A:$M,13,0)</f>
        <v>32</v>
      </c>
      <c r="AP35" s="73">
        <f>VLOOKUP($A:$A,'5-Dünya Yıllar İhracatı'!$A:$F,2,0)</f>
        <v>0</v>
      </c>
      <c r="AQ35" s="69">
        <f>VLOOKUP($A:$A,'5-Dünya Yıllar İhracatı'!$A:$F,3,0)</f>
        <v>0</v>
      </c>
      <c r="AR35" s="73">
        <f>VLOOKUP($A:$A,'5-Dünya Yıllar İhracatı'!$A:$F,4,0)</f>
        <v>0</v>
      </c>
      <c r="AS35" s="69">
        <f>VLOOKUP($A:$A,'5-Dünya Yıllar İhracatı'!$A:$F,5,0)</f>
        <v>0</v>
      </c>
      <c r="AT35" s="73">
        <f>VLOOKUP($A:$A,'5-Dünya Yıllar İhracatı'!$A:$F,6,0)</f>
        <v>455</v>
      </c>
      <c r="AU35" s="69" t="e">
        <f t="shared" si="3"/>
        <v>#DIV/0!</v>
      </c>
      <c r="AV35" s="73" t="e">
        <f t="shared" si="4"/>
        <v>#DIV/0!</v>
      </c>
      <c r="AW35" s="69">
        <f>VLOOKUP($A:$A,'6-TR Yıllar İhracatı'!$A:$H,2,0)</f>
        <v>9161</v>
      </c>
      <c r="AX35" s="73">
        <f>VLOOKUP($A:$A,'6-TR Yıllar İhracatı'!$A:$H,3,0)</f>
        <v>2548</v>
      </c>
      <c r="AY35" s="69">
        <f>VLOOKUP($A:$A,'6-TR Yıllar İhracatı'!$A:$H,4,0)</f>
        <v>10569</v>
      </c>
      <c r="AZ35" s="73">
        <f>VLOOKUP($A:$A,'6-TR Yıllar İhracatı'!$A:$H,5,0)</f>
        <v>16013</v>
      </c>
      <c r="BA35" s="69">
        <f>VLOOKUP($A:$A,'6-TR Yıllar İhracatı'!$A:$H,6,0)</f>
        <v>8270</v>
      </c>
      <c r="BB35" s="73">
        <f>VLOOKUP($A:$A,'6-TR Yıllar İhracatı'!$A:$H,7,0)</f>
        <v>-483.54461999625306</v>
      </c>
      <c r="BC35" s="69">
        <f>VLOOKUP($A:$A,'6-TR Yıllar İhracatı'!$A:$H,8,0)</f>
        <v>3.8810803200600699</v>
      </c>
      <c r="BD35" s="73">
        <f>VLOOKUP($A:$A,'7-TR Çeyrek Yıllar İhracatı'!$A:$H,2,0)</f>
        <v>2242</v>
      </c>
      <c r="BE35" s="69">
        <f>VLOOKUP($A:$A,'7-TR Çeyrek Yıllar İhracatı'!$A:$H,3,0)</f>
        <v>3163</v>
      </c>
      <c r="BF35" s="73">
        <f>VLOOKUP($A:$A,'7-TR Çeyrek Yıllar İhracatı'!$A:$H,4,0)</f>
        <v>2144</v>
      </c>
      <c r="BG35" s="69">
        <f>VLOOKUP($A:$A,'7-TR Çeyrek Yıllar İhracatı'!$A:$H,5,0)</f>
        <v>1741</v>
      </c>
      <c r="BH35" s="73">
        <f>VLOOKUP($A:$A,'7-TR Çeyrek Yıllar İhracatı'!$A:$H,6,0)</f>
        <v>2030</v>
      </c>
      <c r="BI35" s="69">
        <f>VLOOKUP($A:$A,'7-TR Çeyrek Yıllar İhracatı'!$A:$H,7,0)</f>
        <v>-9.4558429973238187</v>
      </c>
      <c r="BJ35" s="73">
        <f>VLOOKUP($A:$A,'8- TR Yıllar Birim İhracatı'!$A:$H,2,0)</f>
        <v>4886</v>
      </c>
      <c r="BK35" s="69">
        <f>VLOOKUP($A:$A,'8- TR Yıllar Birim İhracatı'!$A:$H,3,0)</f>
        <v>4808</v>
      </c>
      <c r="BL35" s="73">
        <f>VLOOKUP($A:$A,'8- TR Yıllar Birim İhracatı'!$A:$H,4,0)</f>
        <v>4245</v>
      </c>
      <c r="BM35" s="69">
        <f>VLOOKUP($A:$A,'8- TR Yıllar Birim İhracatı'!$A:$H,5,0)</f>
        <v>5564</v>
      </c>
      <c r="BN35" s="73">
        <f>VLOOKUP($A:$A,'8- TR Yıllar Birim İhracatı'!$A:$H,6,0)</f>
        <v>5052</v>
      </c>
      <c r="BO35" s="69">
        <f>VLOOKUP($A:$A,'8- TR Yıllar Birim İhracatı'!$A:$H,7,0)</f>
        <v>8270</v>
      </c>
      <c r="BP35" s="73">
        <f>VLOOKUP($A:$A,'8- TR Yıllar Birim İhracatı'!$A:$H,8,0)</f>
        <v>1637</v>
      </c>
      <c r="BQ35" s="69">
        <f>VLOOKUP($A:$A,'9-Dünya Yıllar Birim İthalatı'!$A:$N,2,0)</f>
        <v>4820</v>
      </c>
      <c r="BR35" s="73" t="str">
        <f>VLOOKUP($A:$A,'9-Dünya Yıllar Birim İthalatı'!$A:$N,3,0)</f>
        <v>US Dollar/Tons</v>
      </c>
      <c r="BS35" s="69">
        <f>VLOOKUP($A:$A,'9-Dünya Yıllar Birim İthalatı'!$A:$N,4,0)</f>
        <v>4520</v>
      </c>
      <c r="BT35" s="73" t="str">
        <f>VLOOKUP($A:$A,'9-Dünya Yıllar Birim İthalatı'!$A:$N,5,0)</f>
        <v>US Dollar/Tons</v>
      </c>
      <c r="BU35" s="69">
        <f>VLOOKUP($A:$A,'9-Dünya Yıllar Birim İthalatı'!$A:$N,6,0)</f>
        <v>4551</v>
      </c>
      <c r="BV35" s="73" t="str">
        <f>VLOOKUP($A:$A,'9-Dünya Yıllar Birim İthalatı'!$A:$N,7,0)</f>
        <v>US Dollar/Tons</v>
      </c>
      <c r="BW35" s="69">
        <f>VLOOKUP($A:$A,'9-Dünya Yıllar Birim İthalatı'!$A:$N,8,0)</f>
        <v>4262</v>
      </c>
      <c r="BX35" s="73" t="str">
        <f>VLOOKUP($A:$A,'9-Dünya Yıllar Birim İthalatı'!$A:$N,9,0)</f>
        <v>US Dollar/Tons</v>
      </c>
      <c r="BY35" s="69">
        <f>VLOOKUP($A:$A,'9-Dünya Yıllar Birim İthalatı'!$A:$N,10,0)</f>
        <v>5051</v>
      </c>
      <c r="BZ35" s="73" t="str">
        <f>VLOOKUP($A:$A,'9-Dünya Yıllar Birim İthalatı'!$A:$N,11,0)</f>
        <v>US Dollar/Tons</v>
      </c>
      <c r="CA35" s="69">
        <f>VLOOKUP($A:$A,'9-Dünya Yıllar Birim İthalatı'!$A:$N,12,0)</f>
        <v>8299</v>
      </c>
      <c r="CB35" s="73">
        <f>VLOOKUP($A:$A,'9-Dünya Yıllar Birim İthalatı'!$A:$N,13,0)</f>
        <v>1643</v>
      </c>
      <c r="CC35" s="69" t="str">
        <f>VLOOKUP($A:$A,'9-Dünya Yıllar Birim İthalatı'!$A:$N,14,0)</f>
        <v>Tons</v>
      </c>
    </row>
    <row r="36" spans="1:81" ht="27.6" x14ac:dyDescent="0.3">
      <c r="A36" s="71" t="s">
        <v>140</v>
      </c>
      <c r="B36" s="75">
        <v>9025</v>
      </c>
      <c r="C36" s="75">
        <v>9605</v>
      </c>
      <c r="D36" s="75">
        <v>11807</v>
      </c>
      <c r="E36" s="75">
        <v>10578</v>
      </c>
      <c r="F36" s="76">
        <v>8181</v>
      </c>
      <c r="G36" s="75">
        <f t="shared" si="0"/>
        <v>-22.660238230289277</v>
      </c>
      <c r="H36" s="76">
        <f t="shared" si="1"/>
        <v>0.42232537586493846</v>
      </c>
      <c r="I36" s="71" t="e">
        <f>VLOOKUP($A:$A,'2- Dünya Çeyrek Yıllar İthalatı'!$A:$F,2,0)</f>
        <v>#N/A</v>
      </c>
      <c r="J36" s="71" t="e">
        <f>VLOOKUP($A:$A,'2- Dünya Çeyrek Yıllar İthalatı'!$A:$F,3,0)</f>
        <v>#N/A</v>
      </c>
      <c r="K36" s="71" t="e">
        <f>VLOOKUP($A:$A,'2- Dünya Çeyrek Yıllar İthalatı'!$A:$F,4,0)</f>
        <v>#N/A</v>
      </c>
      <c r="L36" s="71" t="e">
        <f>VLOOKUP($A:$A,'2- Dünya Çeyrek Yıllar İthalatı'!$A:$F,5,0)</f>
        <v>#N/A</v>
      </c>
      <c r="M36" s="71" t="e">
        <f>VLOOKUP($A:$A,'2- Dünya Çeyrek Yıllar İthalatı'!$A:$F,6,0)</f>
        <v>#N/A</v>
      </c>
      <c r="N36" s="71" t="e">
        <f t="shared" si="2"/>
        <v>#N/A</v>
      </c>
      <c r="O36" s="71">
        <f>VLOOKUP($A:$A,'3-TR İhracat Göstergeleri'!$A:$P,2,0)</f>
        <v>0</v>
      </c>
      <c r="P36" s="75">
        <f>VLOOKUP($A:$A,'3-TR İhracat Göstergeleri'!$A:$P,3,0)</f>
        <v>0</v>
      </c>
      <c r="Q36" s="71">
        <f>VLOOKUP($A:$A,'3-TR İhracat Göstergeleri'!$A:$P,4,0)</f>
        <v>0</v>
      </c>
      <c r="R36" s="75">
        <f>VLOOKUP($A:$A,'3-TR İhracat Göstergeleri'!$A:$P,5,0)</f>
        <v>0</v>
      </c>
      <c r="S36" s="71">
        <f>VLOOKUP($A:$A,'3-TR İhracat Göstergeleri'!$A:$P,6,0)</f>
        <v>0</v>
      </c>
      <c r="T36" s="75">
        <f>VLOOKUP($A:$A,'3-TR İhracat Göstergeleri'!$A:$P,7,0)</f>
        <v>0</v>
      </c>
      <c r="U36" s="71">
        <f>VLOOKUP($A:$A,'3-TR İhracat Göstergeleri'!$A:$P,8,0)</f>
        <v>0</v>
      </c>
      <c r="V36" s="75">
        <f>VLOOKUP($A:$A,'3-TR İhracat Göstergeleri'!$A:$P,9,0)</f>
        <v>0</v>
      </c>
      <c r="W36" s="71">
        <f>VLOOKUP($A:$A,'3-TR İhracat Göstergeleri'!$A:$P,10,0)</f>
        <v>0</v>
      </c>
      <c r="X36" s="75">
        <f>VLOOKUP($A:$A,'3-TR İhracat Göstergeleri'!$A:$P,11,0)</f>
        <v>33</v>
      </c>
      <c r="Y36" s="71">
        <f>VLOOKUP($A:$A,'3-TR İhracat Göstergeleri'!$A:$P,12,0)</f>
        <v>0.42232450380355324</v>
      </c>
      <c r="Z36" s="75">
        <f>VLOOKUP($A:$A,'3-TR İhracat Göstergeleri'!$A:$P,13,0)</f>
        <v>-1</v>
      </c>
      <c r="AA36" s="71">
        <f>VLOOKUP($A:$A,'3-TR İhracat Göstergeleri'!$A:$P,14,0)</f>
        <v>9097</v>
      </c>
      <c r="AB36" s="75" t="str">
        <f>VLOOKUP($A:$A,'3-TR İhracat Göstergeleri'!$A:$P,15,0)</f>
        <v>0.83</v>
      </c>
      <c r="AC36" s="71">
        <f>VLOOKUP($A:$A,'3-TR İhracat Göstergeleri'!$A:$P,16,0)</f>
        <v>25</v>
      </c>
      <c r="AD36" s="75">
        <f>VLOOKUP($A:$A,'4-Dünya İthahalat Göstergeleri'!$A:$M,2,0)</f>
        <v>8181</v>
      </c>
      <c r="AE36" s="71">
        <f>VLOOKUP($A:$A,'4-Dünya İthahalat Göstergeleri'!$A:$M,3,0)</f>
        <v>-8181</v>
      </c>
      <c r="AF36" s="75">
        <f>VLOOKUP($A:$A,'4-Dünya İthahalat Göstergeleri'!$A:$M,4,0)</f>
        <v>1992</v>
      </c>
      <c r="AG36" s="71" t="str">
        <f>VLOOKUP($A:$A,'4-Dünya İthahalat Göstergeleri'!$A:$M,5,0)</f>
        <v>Tons</v>
      </c>
      <c r="AH36" s="75">
        <f>VLOOKUP($A:$A,'4-Dünya İthahalat Göstergeleri'!$A:$M,6,0)</f>
        <v>4107</v>
      </c>
      <c r="AI36" s="71">
        <f>VLOOKUP($A:$A,'4-Dünya İthahalat Göstergeleri'!$A:$M,7,0)</f>
        <v>-1</v>
      </c>
      <c r="AJ36" s="75">
        <f>VLOOKUP($A:$A,'4-Dünya İthahalat Göstergeleri'!$A:$M,8,0)</f>
        <v>4</v>
      </c>
      <c r="AK36" s="71">
        <f>VLOOKUP($A:$A,'4-Dünya İthahalat Göstergeleri'!$A:$M,9,0)</f>
        <v>-23</v>
      </c>
      <c r="AL36" s="75">
        <f>VLOOKUP($A:$A,'4-Dünya İthahalat Göstergeleri'!$A:$M,10,0)</f>
        <v>0.42232450380355324</v>
      </c>
      <c r="AM36" s="71">
        <f>VLOOKUP($A:$A,'4-Dünya İthahalat Göstergeleri'!$A:$M,11,0)</f>
        <v>9097</v>
      </c>
      <c r="AN36" s="75" t="str">
        <f>VLOOKUP($A:$A,'4-Dünya İthahalat Göstergeleri'!$A:$M,12,0)</f>
        <v>0.83</v>
      </c>
      <c r="AO36" s="71">
        <f>VLOOKUP($A:$A,'4-Dünya İthahalat Göstergeleri'!$A:$M,13,0)</f>
        <v>45405</v>
      </c>
      <c r="AP36" s="75" t="e">
        <f>VLOOKUP($A:$A,'5-Dünya Yıllar İhracatı'!$A:$F,2,0)</f>
        <v>#N/A</v>
      </c>
      <c r="AQ36" s="71" t="e">
        <f>VLOOKUP($A:$A,'5-Dünya Yıllar İhracatı'!$A:$F,3,0)</f>
        <v>#N/A</v>
      </c>
      <c r="AR36" s="75" t="e">
        <f>VLOOKUP($A:$A,'5-Dünya Yıllar İhracatı'!$A:$F,4,0)</f>
        <v>#N/A</v>
      </c>
      <c r="AS36" s="71" t="e">
        <f>VLOOKUP($A:$A,'5-Dünya Yıllar İhracatı'!$A:$F,5,0)</f>
        <v>#N/A</v>
      </c>
      <c r="AT36" s="75" t="e">
        <f>VLOOKUP($A:$A,'5-Dünya Yıllar İhracatı'!$A:$F,6,0)</f>
        <v>#N/A</v>
      </c>
      <c r="AU36" s="71" t="e">
        <f t="shared" si="3"/>
        <v>#N/A</v>
      </c>
      <c r="AV36" s="75" t="e">
        <f t="shared" si="4"/>
        <v>#N/A</v>
      </c>
      <c r="AW36" s="71">
        <f>VLOOKUP($A:$A,'6-TR Yıllar İhracatı'!$A:$H,2,0)</f>
        <v>0</v>
      </c>
      <c r="AX36" s="75">
        <f>VLOOKUP($A:$A,'6-TR Yıllar İhracatı'!$A:$H,3,0)</f>
        <v>0</v>
      </c>
      <c r="AY36" s="71">
        <f>VLOOKUP($A:$A,'6-TR Yıllar İhracatı'!$A:$H,4,0)</f>
        <v>1</v>
      </c>
      <c r="AZ36" s="75">
        <f>VLOOKUP($A:$A,'6-TR Yıllar İhracatı'!$A:$H,5,0)</f>
        <v>0</v>
      </c>
      <c r="BA36" s="71">
        <f>VLOOKUP($A:$A,'6-TR Yıllar İhracatı'!$A:$H,6,0)</f>
        <v>0</v>
      </c>
      <c r="BB36" s="75" t="e">
        <f>VLOOKUP($A:$A,'6-TR Yıllar İhracatı'!$A:$H,7,0)</f>
        <v>#DIV/0!</v>
      </c>
      <c r="BC36" s="71">
        <f>VLOOKUP($A:$A,'6-TR Yıllar İhracatı'!$A:$H,8,0)</f>
        <v>0</v>
      </c>
      <c r="BD36" s="75" t="e">
        <f>VLOOKUP($A:$A,'7-TR Çeyrek Yıllar İhracatı'!$A:$H,2,0)</f>
        <v>#N/A</v>
      </c>
      <c r="BE36" s="71" t="e">
        <f>VLOOKUP($A:$A,'7-TR Çeyrek Yıllar İhracatı'!$A:$H,3,0)</f>
        <v>#N/A</v>
      </c>
      <c r="BF36" s="75" t="e">
        <f>VLOOKUP($A:$A,'7-TR Çeyrek Yıllar İhracatı'!$A:$H,4,0)</f>
        <v>#N/A</v>
      </c>
      <c r="BG36" s="71" t="e">
        <f>VLOOKUP($A:$A,'7-TR Çeyrek Yıllar İhracatı'!$A:$H,5,0)</f>
        <v>#N/A</v>
      </c>
      <c r="BH36" s="75" t="e">
        <f>VLOOKUP($A:$A,'7-TR Çeyrek Yıllar İhracatı'!$A:$H,6,0)</f>
        <v>#N/A</v>
      </c>
      <c r="BI36" s="71" t="e">
        <f>VLOOKUP($A:$A,'7-TR Çeyrek Yıllar İhracatı'!$A:$H,7,0)</f>
        <v>#N/A</v>
      </c>
      <c r="BJ36" s="75">
        <f>VLOOKUP($A:$A,'8- TR Yıllar Birim İhracatı'!$A:$H,2,0)</f>
        <v>0</v>
      </c>
      <c r="BK36" s="71">
        <f>VLOOKUP($A:$A,'8- TR Yıllar Birim İhracatı'!$A:$H,3,0)</f>
        <v>0</v>
      </c>
      <c r="BL36" s="75">
        <f>VLOOKUP($A:$A,'8- TR Yıllar Birim İhracatı'!$A:$H,4,0)</f>
        <v>0</v>
      </c>
      <c r="BM36" s="71">
        <f>VLOOKUP($A:$A,'8- TR Yıllar Birim İhracatı'!$A:$H,5,0)</f>
        <v>0</v>
      </c>
      <c r="BN36" s="75">
        <f>VLOOKUP($A:$A,'8- TR Yıllar Birim İhracatı'!$A:$H,6,0)</f>
        <v>0</v>
      </c>
      <c r="BO36" s="71">
        <f>VLOOKUP($A:$A,'8- TR Yıllar Birim İhracatı'!$A:$H,7,0)</f>
        <v>0</v>
      </c>
      <c r="BP36" s="75">
        <f>VLOOKUP($A:$A,'8- TR Yıllar Birim İhracatı'!$A:$H,8,0)</f>
        <v>0</v>
      </c>
      <c r="BQ36" s="71">
        <f>VLOOKUP($A:$A,'9-Dünya Yıllar Birim İthalatı'!$A:$N,2,0)</f>
        <v>5401</v>
      </c>
      <c r="BR36" s="75" t="str">
        <f>VLOOKUP($A:$A,'9-Dünya Yıllar Birim İthalatı'!$A:$N,3,0)</f>
        <v>US Dollar/Tons</v>
      </c>
      <c r="BS36" s="71">
        <f>VLOOKUP($A:$A,'9-Dünya Yıllar Birim İthalatı'!$A:$N,4,0)</f>
        <v>5164</v>
      </c>
      <c r="BT36" s="75" t="str">
        <f>VLOOKUP($A:$A,'9-Dünya Yıllar Birim İthalatı'!$A:$N,5,0)</f>
        <v>US Dollar/Tons</v>
      </c>
      <c r="BU36" s="71">
        <f>VLOOKUP($A:$A,'9-Dünya Yıllar Birim İthalatı'!$A:$N,6,0)</f>
        <v>5996</v>
      </c>
      <c r="BV36" s="75" t="str">
        <f>VLOOKUP($A:$A,'9-Dünya Yıllar Birim İthalatı'!$A:$N,7,0)</f>
        <v>US Dollar/Tons</v>
      </c>
      <c r="BW36" s="71">
        <f>VLOOKUP($A:$A,'9-Dünya Yıllar Birim İthalatı'!$A:$N,8,0)</f>
        <v>5255</v>
      </c>
      <c r="BX36" s="75" t="str">
        <f>VLOOKUP($A:$A,'9-Dünya Yıllar Birim İthalatı'!$A:$N,9,0)</f>
        <v>US Dollar/Tons</v>
      </c>
      <c r="BY36" s="71">
        <f>VLOOKUP($A:$A,'9-Dünya Yıllar Birim İthalatı'!$A:$N,10,0)</f>
        <v>4107</v>
      </c>
      <c r="BZ36" s="75" t="str">
        <f>VLOOKUP($A:$A,'9-Dünya Yıllar Birim İthalatı'!$A:$N,11,0)</f>
        <v>US Dollar/Tons</v>
      </c>
      <c r="CA36" s="71">
        <f>VLOOKUP($A:$A,'9-Dünya Yıllar Birim İthalatı'!$A:$N,12,0)</f>
        <v>8181</v>
      </c>
      <c r="CB36" s="75">
        <f>VLOOKUP($A:$A,'9-Dünya Yıllar Birim İthalatı'!$A:$N,13,0)</f>
        <v>1992</v>
      </c>
      <c r="CC36" s="71" t="str">
        <f>VLOOKUP($A:$A,'9-Dünya Yıllar Birim İthalatı'!$A:$N,14,0)</f>
        <v>Tons</v>
      </c>
    </row>
    <row r="37" spans="1:81" ht="27.6" x14ac:dyDescent="0.3">
      <c r="A37" s="69" t="s">
        <v>139</v>
      </c>
      <c r="B37" s="73">
        <v>20015</v>
      </c>
      <c r="C37" s="73">
        <v>14486</v>
      </c>
      <c r="D37" s="73">
        <v>13619</v>
      </c>
      <c r="E37" s="73">
        <v>17202</v>
      </c>
      <c r="F37" s="74">
        <v>7205</v>
      </c>
      <c r="G37" s="73">
        <f t="shared" si="0"/>
        <v>-58.115335426113248</v>
      </c>
      <c r="H37" s="74">
        <f t="shared" si="1"/>
        <v>0.37194161265210635</v>
      </c>
      <c r="I37" s="69">
        <f>VLOOKUP($A:$A,'2- Dünya Çeyrek Yıllar İthalatı'!$A:$F,2,0)</f>
        <v>2626</v>
      </c>
      <c r="J37" s="69">
        <f>VLOOKUP($A:$A,'2- Dünya Çeyrek Yıllar İthalatı'!$A:$F,3,0)</f>
        <v>1226</v>
      </c>
      <c r="K37" s="69">
        <f>VLOOKUP($A:$A,'2- Dünya Çeyrek Yıllar İthalatı'!$A:$F,4,0)</f>
        <v>1761</v>
      </c>
      <c r="L37" s="69">
        <f>VLOOKUP($A:$A,'2- Dünya Çeyrek Yıllar İthalatı'!$A:$F,5,0)</f>
        <v>1168</v>
      </c>
      <c r="M37" s="69">
        <f>VLOOKUP($A:$A,'2- Dünya Çeyrek Yıllar İthalatı'!$A:$F,6,0)</f>
        <v>2082</v>
      </c>
      <c r="N37" s="69">
        <f t="shared" si="2"/>
        <v>-20.715917745620715</v>
      </c>
      <c r="O37" s="69">
        <f>VLOOKUP($A:$A,'3-TR İhracat Göstergeleri'!$A:$P,2,0)</f>
        <v>5178</v>
      </c>
      <c r="P37" s="73">
        <f>VLOOKUP($A:$A,'3-TR İhracat Göstergeleri'!$A:$P,3,0)</f>
        <v>5099</v>
      </c>
      <c r="Q37" s="69">
        <f>VLOOKUP($A:$A,'3-TR İhracat Göstergeleri'!$A:$P,4,0)</f>
        <v>2.4300161907220121</v>
      </c>
      <c r="R37" s="73">
        <f>VLOOKUP($A:$A,'3-TR İhracat Göstergeleri'!$A:$P,5,0)</f>
        <v>453</v>
      </c>
      <c r="S37" s="69" t="str">
        <f>VLOOKUP($A:$A,'3-TR İhracat Göstergeleri'!$A:$P,6,0)</f>
        <v>Tons</v>
      </c>
      <c r="T37" s="73">
        <f>VLOOKUP($A:$A,'3-TR İhracat Göstergeleri'!$A:$P,7,0)</f>
        <v>11430</v>
      </c>
      <c r="U37" s="69">
        <f>VLOOKUP($A:$A,'3-TR İhracat Göstergeleri'!$A:$P,8,0)</f>
        <v>-4</v>
      </c>
      <c r="V37" s="73">
        <f>VLOOKUP($A:$A,'3-TR İhracat Göstergeleri'!$A:$P,9,0)</f>
        <v>-6</v>
      </c>
      <c r="W37" s="69">
        <f>VLOOKUP($A:$A,'3-TR İhracat Göstergeleri'!$A:$P,10,0)</f>
        <v>-27</v>
      </c>
      <c r="X37" s="73">
        <f>VLOOKUP($A:$A,'3-TR İhracat Göstergeleri'!$A:$P,11,0)</f>
        <v>34</v>
      </c>
      <c r="Y37" s="69">
        <f>VLOOKUP($A:$A,'3-TR İhracat Göstergeleri'!$A:$P,12,0)</f>
        <v>0.37194084462835858</v>
      </c>
      <c r="Z37" s="73">
        <f>VLOOKUP($A:$A,'3-TR İhracat Göstergeleri'!$A:$P,13,0)</f>
        <v>-17</v>
      </c>
      <c r="AA37" s="69">
        <f>VLOOKUP($A:$A,'3-TR İhracat Göstergeleri'!$A:$P,14,0)</f>
        <v>2420</v>
      </c>
      <c r="AB37" s="73" t="str">
        <f>VLOOKUP($A:$A,'3-TR İhracat Göstergeleri'!$A:$P,15,0)</f>
        <v>0.42</v>
      </c>
      <c r="AC37" s="69">
        <f>VLOOKUP($A:$A,'3-TR İhracat Göstergeleri'!$A:$P,16,0)</f>
        <v>0</v>
      </c>
      <c r="AD37" s="73">
        <f>VLOOKUP($A:$A,'4-Dünya İthahalat Göstergeleri'!$A:$M,2,0)</f>
        <v>7205</v>
      </c>
      <c r="AE37" s="69">
        <f>VLOOKUP($A:$A,'4-Dünya İthahalat Göstergeleri'!$A:$M,3,0)</f>
        <v>2789</v>
      </c>
      <c r="AF37" s="73">
        <f>VLOOKUP($A:$A,'4-Dünya İthahalat Göstergeleri'!$A:$M,4,0)</f>
        <v>612</v>
      </c>
      <c r="AG37" s="69" t="str">
        <f>VLOOKUP($A:$A,'4-Dünya İthahalat Göstergeleri'!$A:$M,5,0)</f>
        <v>Tons</v>
      </c>
      <c r="AH37" s="73">
        <f>VLOOKUP($A:$A,'4-Dünya İthahalat Göstergeleri'!$A:$M,6,0)</f>
        <v>11773</v>
      </c>
      <c r="AI37" s="69">
        <f>VLOOKUP($A:$A,'4-Dünya İthahalat Göstergeleri'!$A:$M,7,0)</f>
        <v>-17</v>
      </c>
      <c r="AJ37" s="73">
        <f>VLOOKUP($A:$A,'4-Dünya İthahalat Göstergeleri'!$A:$M,8,0)</f>
        <v>-21</v>
      </c>
      <c r="AK37" s="69">
        <f>VLOOKUP($A:$A,'4-Dünya İthahalat Göstergeleri'!$A:$M,9,0)</f>
        <v>-58</v>
      </c>
      <c r="AL37" s="73">
        <f>VLOOKUP($A:$A,'4-Dünya İthahalat Göstergeleri'!$A:$M,10,0)</f>
        <v>0.37194084462835858</v>
      </c>
      <c r="AM37" s="69">
        <f>VLOOKUP($A:$A,'4-Dünya İthahalat Göstergeleri'!$A:$M,11,0)</f>
        <v>2420</v>
      </c>
      <c r="AN37" s="73" t="str">
        <f>VLOOKUP($A:$A,'4-Dünya İthahalat Göstergeleri'!$A:$M,12,0)</f>
        <v>0.42</v>
      </c>
      <c r="AO37" s="69">
        <f>VLOOKUP($A:$A,'4-Dünya İthahalat Göstergeleri'!$A:$M,13,0)</f>
        <v>45506</v>
      </c>
      <c r="AP37" s="73">
        <f>VLOOKUP($A:$A,'5-Dünya Yıllar İhracatı'!$A:$F,2,0)</f>
        <v>16331</v>
      </c>
      <c r="AQ37" s="69">
        <f>VLOOKUP($A:$A,'5-Dünya Yıllar İhracatı'!$A:$F,3,0)</f>
        <v>11851</v>
      </c>
      <c r="AR37" s="73">
        <f>VLOOKUP($A:$A,'5-Dünya Yıllar İhracatı'!$A:$F,4,0)</f>
        <v>14353</v>
      </c>
      <c r="AS37" s="69">
        <f>VLOOKUP($A:$A,'5-Dünya Yıllar İhracatı'!$A:$F,5,0)</f>
        <v>11725</v>
      </c>
      <c r="AT37" s="73">
        <f>VLOOKUP($A:$A,'5-Dünya Yıllar İhracatı'!$A:$F,6,0)</f>
        <v>9994</v>
      </c>
      <c r="AU37" s="69">
        <f t="shared" si="3"/>
        <v>-14.763326226012794</v>
      </c>
      <c r="AV37" s="73">
        <f t="shared" si="4"/>
        <v>60.529832434469753</v>
      </c>
      <c r="AW37" s="69">
        <f>VLOOKUP($A:$A,'6-TR Yıllar İhracatı'!$A:$H,2,0)</f>
        <v>7066</v>
      </c>
      <c r="AX37" s="73">
        <f>VLOOKUP($A:$A,'6-TR Yıllar İhracatı'!$A:$H,3,0)</f>
        <v>5759</v>
      </c>
      <c r="AY37" s="69">
        <f>VLOOKUP($A:$A,'6-TR Yıllar İhracatı'!$A:$H,4,0)</f>
        <v>7594</v>
      </c>
      <c r="AZ37" s="73">
        <f>VLOOKUP($A:$A,'6-TR Yıllar İhracatı'!$A:$H,5,0)</f>
        <v>7050</v>
      </c>
      <c r="BA37" s="69">
        <f>VLOOKUP($A:$A,'6-TR Yıllar İhracatı'!$A:$H,6,0)</f>
        <v>5178</v>
      </c>
      <c r="BB37" s="73">
        <f>VLOOKUP($A:$A,'6-TR Yıllar İhracatı'!$A:$H,7,0)</f>
        <v>-265.531914893617</v>
      </c>
      <c r="BC37" s="69">
        <f>VLOOKUP($A:$A,'6-TR Yıllar İhracatı'!$A:$H,8,0)</f>
        <v>2.4300161907220121</v>
      </c>
      <c r="BD37" s="73">
        <f>VLOOKUP($A:$A,'7-TR Çeyrek Yıllar İhracatı'!$A:$H,2,0)</f>
        <v>1640</v>
      </c>
      <c r="BE37" s="69">
        <f>VLOOKUP($A:$A,'7-TR Çeyrek Yıllar İhracatı'!$A:$H,3,0)</f>
        <v>1325</v>
      </c>
      <c r="BF37" s="73">
        <f>VLOOKUP($A:$A,'7-TR Çeyrek Yıllar İhracatı'!$A:$H,4,0)</f>
        <v>1208</v>
      </c>
      <c r="BG37" s="69">
        <f>VLOOKUP($A:$A,'7-TR Çeyrek Yıllar İhracatı'!$A:$H,5,0)</f>
        <v>717</v>
      </c>
      <c r="BH37" s="73">
        <f>VLOOKUP($A:$A,'7-TR Çeyrek Yıllar İhracatı'!$A:$H,6,0)</f>
        <v>1431</v>
      </c>
      <c r="BI37" s="69">
        <f>VLOOKUP($A:$A,'7-TR Çeyrek Yıllar İhracatı'!$A:$H,7,0)</f>
        <v>-12.74390243902439</v>
      </c>
      <c r="BJ37" s="73">
        <f>VLOOKUP($A:$A,'8- TR Yıllar Birim İhracatı'!$A:$H,2,0)</f>
        <v>10871</v>
      </c>
      <c r="BK37" s="69">
        <f>VLOOKUP($A:$A,'8- TR Yıllar Birim İhracatı'!$A:$H,3,0)</f>
        <v>10704</v>
      </c>
      <c r="BL37" s="73">
        <f>VLOOKUP($A:$A,'8- TR Yıllar Birim İhracatı'!$A:$H,4,0)</f>
        <v>11884</v>
      </c>
      <c r="BM37" s="69">
        <f>VLOOKUP($A:$A,'8- TR Yıllar Birim İhracatı'!$A:$H,5,0)</f>
        <v>11244</v>
      </c>
      <c r="BN37" s="73">
        <f>VLOOKUP($A:$A,'8- TR Yıllar Birim İhracatı'!$A:$H,6,0)</f>
        <v>11430</v>
      </c>
      <c r="BO37" s="69">
        <f>VLOOKUP($A:$A,'8- TR Yıllar Birim İhracatı'!$A:$H,7,0)</f>
        <v>5178</v>
      </c>
      <c r="BP37" s="73">
        <f>VLOOKUP($A:$A,'8- TR Yıllar Birim İhracatı'!$A:$H,8,0)</f>
        <v>453</v>
      </c>
      <c r="BQ37" s="69">
        <f>VLOOKUP($A:$A,'9-Dünya Yıllar Birim İthalatı'!$A:$N,2,0)</f>
        <v>9787</v>
      </c>
      <c r="BR37" s="73" t="str">
        <f>VLOOKUP($A:$A,'9-Dünya Yıllar Birim İthalatı'!$A:$N,3,0)</f>
        <v>US Dollar/Tons</v>
      </c>
      <c r="BS37" s="69">
        <f>VLOOKUP($A:$A,'9-Dünya Yıllar Birim İthalatı'!$A:$N,4,0)</f>
        <v>9310</v>
      </c>
      <c r="BT37" s="73" t="str">
        <f>VLOOKUP($A:$A,'9-Dünya Yıllar Birim İthalatı'!$A:$N,5,0)</f>
        <v>US Dollar/Tons</v>
      </c>
      <c r="BU37" s="69">
        <f>VLOOKUP($A:$A,'9-Dünya Yıllar Birim İthalatı'!$A:$N,6,0)</f>
        <v>9707</v>
      </c>
      <c r="BV37" s="73" t="str">
        <f>VLOOKUP($A:$A,'9-Dünya Yıllar Birim İthalatı'!$A:$N,7,0)</f>
        <v>US Dollar/Tons</v>
      </c>
      <c r="BW37" s="69">
        <f>VLOOKUP($A:$A,'9-Dünya Yıllar Birim İthalatı'!$A:$N,8,0)</f>
        <v>10943</v>
      </c>
      <c r="BX37" s="73" t="str">
        <f>VLOOKUP($A:$A,'9-Dünya Yıllar Birim İthalatı'!$A:$N,9,0)</f>
        <v>US Dollar/Tons</v>
      </c>
      <c r="BY37" s="69">
        <f>VLOOKUP($A:$A,'9-Dünya Yıllar Birim İthalatı'!$A:$N,10,0)</f>
        <v>11773</v>
      </c>
      <c r="BZ37" s="73" t="str">
        <f>VLOOKUP($A:$A,'9-Dünya Yıllar Birim İthalatı'!$A:$N,11,0)</f>
        <v>US Dollar/Tons</v>
      </c>
      <c r="CA37" s="69">
        <f>VLOOKUP($A:$A,'9-Dünya Yıllar Birim İthalatı'!$A:$N,12,0)</f>
        <v>7205</v>
      </c>
      <c r="CB37" s="73">
        <f>VLOOKUP($A:$A,'9-Dünya Yıllar Birim İthalatı'!$A:$N,13,0)</f>
        <v>612</v>
      </c>
      <c r="CC37" s="69" t="str">
        <f>VLOOKUP($A:$A,'9-Dünya Yıllar Birim İthalatı'!$A:$N,14,0)</f>
        <v>Tons</v>
      </c>
    </row>
    <row r="38" spans="1:81" ht="27.6" x14ac:dyDescent="0.3">
      <c r="A38" s="71" t="s">
        <v>138</v>
      </c>
      <c r="B38" s="75">
        <v>8128</v>
      </c>
      <c r="C38" s="75">
        <v>4230</v>
      </c>
      <c r="D38" s="75">
        <v>7949</v>
      </c>
      <c r="E38" s="75">
        <v>7776</v>
      </c>
      <c r="F38" s="76">
        <v>7011</v>
      </c>
      <c r="G38" s="75">
        <f t="shared" si="0"/>
        <v>-9.8379629629629637</v>
      </c>
      <c r="H38" s="76">
        <f t="shared" si="1"/>
        <v>0.36192680725939169</v>
      </c>
      <c r="I38" s="71">
        <f>VLOOKUP($A:$A,'2- Dünya Çeyrek Yıllar İthalatı'!$A:$F,2,0)</f>
        <v>2050</v>
      </c>
      <c r="J38" s="71">
        <f>VLOOKUP($A:$A,'2- Dünya Çeyrek Yıllar İthalatı'!$A:$F,3,0)</f>
        <v>1732</v>
      </c>
      <c r="K38" s="71">
        <f>VLOOKUP($A:$A,'2- Dünya Çeyrek Yıllar İthalatı'!$A:$F,4,0)</f>
        <v>1714</v>
      </c>
      <c r="L38" s="71">
        <f>VLOOKUP($A:$A,'2- Dünya Çeyrek Yıllar İthalatı'!$A:$F,5,0)</f>
        <v>1273</v>
      </c>
      <c r="M38" s="71">
        <f>VLOOKUP($A:$A,'2- Dünya Çeyrek Yıllar İthalatı'!$A:$F,6,0)</f>
        <v>2085</v>
      </c>
      <c r="N38" s="71">
        <f t="shared" si="2"/>
        <v>1.7073170731707319</v>
      </c>
      <c r="O38" s="71">
        <f>VLOOKUP($A:$A,'3-TR İhracat Göstergeleri'!$A:$P,2,0)</f>
        <v>7</v>
      </c>
      <c r="P38" s="75">
        <f>VLOOKUP($A:$A,'3-TR İhracat Göstergeleri'!$A:$P,3,0)</f>
        <v>7</v>
      </c>
      <c r="Q38" s="71">
        <f>VLOOKUP($A:$A,'3-TR İhracat Göstergeleri'!$A:$P,4,0)</f>
        <v>3.2850740314897811E-3</v>
      </c>
      <c r="R38" s="75">
        <f>VLOOKUP($A:$A,'3-TR İhracat Göstergeleri'!$A:$P,5,0)</f>
        <v>1</v>
      </c>
      <c r="S38" s="71" t="str">
        <f>VLOOKUP($A:$A,'3-TR İhracat Göstergeleri'!$A:$P,6,0)</f>
        <v>Tons</v>
      </c>
      <c r="T38" s="75">
        <f>VLOOKUP($A:$A,'3-TR İhracat Göstergeleri'!$A:$P,7,0)</f>
        <v>7000</v>
      </c>
      <c r="U38" s="71">
        <f>VLOOKUP($A:$A,'3-TR İhracat Göstergeleri'!$A:$P,8,0)</f>
        <v>-19</v>
      </c>
      <c r="V38" s="75">
        <f>VLOOKUP($A:$A,'3-TR İhracat Göstergeleri'!$A:$P,9,0)</f>
        <v>-24</v>
      </c>
      <c r="W38" s="71">
        <f>VLOOKUP($A:$A,'3-TR İhracat Göstergeleri'!$A:$P,10,0)</f>
        <v>-51</v>
      </c>
      <c r="X38" s="75">
        <f>VLOOKUP($A:$A,'3-TR İhracat Göstergeleri'!$A:$P,11,0)</f>
        <v>35</v>
      </c>
      <c r="Y38" s="71">
        <f>VLOOKUP($A:$A,'3-TR İhracat Göstergeleri'!$A:$P,12,0)</f>
        <v>0.36192605991525634</v>
      </c>
      <c r="Z38" s="75">
        <f>VLOOKUP($A:$A,'3-TR İhracat Göstergeleri'!$A:$P,13,0)</f>
        <v>3</v>
      </c>
      <c r="AA38" s="71">
        <f>VLOOKUP($A:$A,'3-TR İhracat Göstergeleri'!$A:$P,14,0)</f>
        <v>2734</v>
      </c>
      <c r="AB38" s="75" t="str">
        <f>VLOOKUP($A:$A,'3-TR İhracat Göstergeleri'!$A:$P,15,0)</f>
        <v>0.59</v>
      </c>
      <c r="AC38" s="71">
        <f>VLOOKUP($A:$A,'3-TR İhracat Göstergeleri'!$A:$P,16,0)</f>
        <v>22</v>
      </c>
      <c r="AD38" s="75">
        <f>VLOOKUP($A:$A,'4-Dünya İthahalat Göstergeleri'!$A:$M,2,0)</f>
        <v>7011</v>
      </c>
      <c r="AE38" s="71">
        <f>VLOOKUP($A:$A,'4-Dünya İthahalat Göstergeleri'!$A:$M,3,0)</f>
        <v>-1391</v>
      </c>
      <c r="AF38" s="75">
        <f>VLOOKUP($A:$A,'4-Dünya İthahalat Göstergeleri'!$A:$M,4,0)</f>
        <v>1260</v>
      </c>
      <c r="AG38" s="71" t="str">
        <f>VLOOKUP($A:$A,'4-Dünya İthahalat Göstergeleri'!$A:$M,5,0)</f>
        <v>Tons</v>
      </c>
      <c r="AH38" s="75">
        <f>VLOOKUP($A:$A,'4-Dünya İthahalat Göstergeleri'!$A:$M,6,0)</f>
        <v>5564</v>
      </c>
      <c r="AI38" s="71">
        <f>VLOOKUP($A:$A,'4-Dünya İthahalat Göstergeleri'!$A:$M,7,0)</f>
        <v>3</v>
      </c>
      <c r="AJ38" s="75">
        <f>VLOOKUP($A:$A,'4-Dünya İthahalat Göstergeleri'!$A:$M,8,0)</f>
        <v>1</v>
      </c>
      <c r="AK38" s="71">
        <f>VLOOKUP($A:$A,'4-Dünya İthahalat Göstergeleri'!$A:$M,9,0)</f>
        <v>-10</v>
      </c>
      <c r="AL38" s="75">
        <f>VLOOKUP($A:$A,'4-Dünya İthahalat Göstergeleri'!$A:$M,10,0)</f>
        <v>0.36192605991525634</v>
      </c>
      <c r="AM38" s="71">
        <f>VLOOKUP($A:$A,'4-Dünya İthahalat Göstergeleri'!$A:$M,11,0)</f>
        <v>2734</v>
      </c>
      <c r="AN38" s="75" t="str">
        <f>VLOOKUP($A:$A,'4-Dünya İthahalat Göstergeleri'!$A:$M,12,0)</f>
        <v>0.59</v>
      </c>
      <c r="AO38" s="71">
        <f>VLOOKUP($A:$A,'4-Dünya İthahalat Göstergeleri'!$A:$M,13,0)</f>
        <v>45311</v>
      </c>
      <c r="AP38" s="75">
        <f>VLOOKUP($A:$A,'5-Dünya Yıllar İhracatı'!$A:$F,2,0)</f>
        <v>3251</v>
      </c>
      <c r="AQ38" s="71">
        <f>VLOOKUP($A:$A,'5-Dünya Yıllar İhracatı'!$A:$F,3,0)</f>
        <v>1514</v>
      </c>
      <c r="AR38" s="75">
        <f>VLOOKUP($A:$A,'5-Dünya Yıllar İhracatı'!$A:$F,4,0)</f>
        <v>5822</v>
      </c>
      <c r="AS38" s="71">
        <f>VLOOKUP($A:$A,'5-Dünya Yıllar İhracatı'!$A:$F,5,0)</f>
        <v>7426</v>
      </c>
      <c r="AT38" s="75">
        <f>VLOOKUP($A:$A,'5-Dünya Yıllar İhracatı'!$A:$F,6,0)</f>
        <v>5620</v>
      </c>
      <c r="AU38" s="71">
        <f t="shared" si="3"/>
        <v>-24.319956908160517</v>
      </c>
      <c r="AV38" s="75">
        <f t="shared" si="4"/>
        <v>99.712144399457202</v>
      </c>
      <c r="AW38" s="71">
        <f>VLOOKUP($A:$A,'6-TR Yıllar İhracatı'!$A:$H,2,0)</f>
        <v>23</v>
      </c>
      <c r="AX38" s="75">
        <f>VLOOKUP($A:$A,'6-TR Yıllar İhracatı'!$A:$H,3,0)</f>
        <v>11</v>
      </c>
      <c r="AY38" s="71">
        <f>VLOOKUP($A:$A,'6-TR Yıllar İhracatı'!$A:$H,4,0)</f>
        <v>9</v>
      </c>
      <c r="AZ38" s="75">
        <f>VLOOKUP($A:$A,'6-TR Yıllar İhracatı'!$A:$H,5,0)</f>
        <v>14</v>
      </c>
      <c r="BA38" s="71">
        <f>VLOOKUP($A:$A,'6-TR Yıllar İhracatı'!$A:$H,6,0)</f>
        <v>7</v>
      </c>
      <c r="BB38" s="75">
        <f>VLOOKUP($A:$A,'6-TR Yıllar İhracatı'!$A:$H,7,0)</f>
        <v>-500</v>
      </c>
      <c r="BC38" s="71">
        <f>VLOOKUP($A:$A,'6-TR Yıllar İhracatı'!$A:$H,8,0)</f>
        <v>3.2850740314897811E-3</v>
      </c>
      <c r="BD38" s="75">
        <f>VLOOKUP($A:$A,'7-TR Çeyrek Yıllar İhracatı'!$A:$H,2,0)</f>
        <v>3</v>
      </c>
      <c r="BE38" s="71">
        <f>VLOOKUP($A:$A,'7-TR Çeyrek Yıllar İhracatı'!$A:$H,3,0)</f>
        <v>1</v>
      </c>
      <c r="BF38" s="75">
        <f>VLOOKUP($A:$A,'7-TR Çeyrek Yıllar İhracatı'!$A:$H,4,0)</f>
        <v>1</v>
      </c>
      <c r="BG38" s="71">
        <f>VLOOKUP($A:$A,'7-TR Çeyrek Yıllar İhracatı'!$A:$H,5,0)</f>
        <v>1</v>
      </c>
      <c r="BH38" s="75">
        <f>VLOOKUP($A:$A,'7-TR Çeyrek Yıllar İhracatı'!$A:$H,6,0)</f>
        <v>1</v>
      </c>
      <c r="BI38" s="71">
        <f>VLOOKUP($A:$A,'7-TR Çeyrek Yıllar İhracatı'!$A:$H,7,0)</f>
        <v>-66.666666666666657</v>
      </c>
      <c r="BJ38" s="75">
        <f>VLOOKUP($A:$A,'8- TR Yıllar Birim İhracatı'!$A:$H,2,0)</f>
        <v>5750</v>
      </c>
      <c r="BK38" s="71">
        <f>VLOOKUP($A:$A,'8- TR Yıllar Birim İhracatı'!$A:$H,3,0)</f>
        <v>5500</v>
      </c>
      <c r="BL38" s="75">
        <f>VLOOKUP($A:$A,'8- TR Yıllar Birim İhracatı'!$A:$H,4,0)</f>
        <v>4500</v>
      </c>
      <c r="BM38" s="71">
        <f>VLOOKUP($A:$A,'8- TR Yıllar Birim İhracatı'!$A:$H,5,0)</f>
        <v>7000</v>
      </c>
      <c r="BN38" s="75">
        <f>VLOOKUP($A:$A,'8- TR Yıllar Birim İhracatı'!$A:$H,6,0)</f>
        <v>7000</v>
      </c>
      <c r="BO38" s="71">
        <f>VLOOKUP($A:$A,'8- TR Yıllar Birim İhracatı'!$A:$H,7,0)</f>
        <v>7</v>
      </c>
      <c r="BP38" s="75">
        <f>VLOOKUP($A:$A,'8- TR Yıllar Birim İhracatı'!$A:$H,8,0)</f>
        <v>1</v>
      </c>
      <c r="BQ38" s="71">
        <f>VLOOKUP($A:$A,'9-Dünya Yıllar Birim İthalatı'!$A:$N,2,0)</f>
        <v>5096</v>
      </c>
      <c r="BR38" s="75" t="str">
        <f>VLOOKUP($A:$A,'9-Dünya Yıllar Birim İthalatı'!$A:$N,3,0)</f>
        <v>US Dollar/Tons</v>
      </c>
      <c r="BS38" s="71">
        <f>VLOOKUP($A:$A,'9-Dünya Yıllar Birim İthalatı'!$A:$N,4,0)</f>
        <v>4769</v>
      </c>
      <c r="BT38" s="75" t="str">
        <f>VLOOKUP($A:$A,'9-Dünya Yıllar Birim İthalatı'!$A:$N,5,0)</f>
        <v>US Dollar/Tons</v>
      </c>
      <c r="BU38" s="71">
        <f>VLOOKUP($A:$A,'9-Dünya Yıllar Birim İthalatı'!$A:$N,6,0)</f>
        <v>4746</v>
      </c>
      <c r="BV38" s="75" t="str">
        <f>VLOOKUP($A:$A,'9-Dünya Yıllar Birim İthalatı'!$A:$N,7,0)</f>
        <v>US Dollar/Tons</v>
      </c>
      <c r="BW38" s="71">
        <f>VLOOKUP($A:$A,'9-Dünya Yıllar Birim İthalatı'!$A:$N,8,0)</f>
        <v>4925</v>
      </c>
      <c r="BX38" s="75" t="str">
        <f>VLOOKUP($A:$A,'9-Dünya Yıllar Birim İthalatı'!$A:$N,9,0)</f>
        <v>US Dollar/Tons</v>
      </c>
      <c r="BY38" s="71">
        <f>VLOOKUP($A:$A,'9-Dünya Yıllar Birim İthalatı'!$A:$N,10,0)</f>
        <v>5564</v>
      </c>
      <c r="BZ38" s="75" t="str">
        <f>VLOOKUP($A:$A,'9-Dünya Yıllar Birim İthalatı'!$A:$N,11,0)</f>
        <v>US Dollar/Tons</v>
      </c>
      <c r="CA38" s="71">
        <f>VLOOKUP($A:$A,'9-Dünya Yıllar Birim İthalatı'!$A:$N,12,0)</f>
        <v>7011</v>
      </c>
      <c r="CB38" s="75">
        <f>VLOOKUP($A:$A,'9-Dünya Yıllar Birim İthalatı'!$A:$N,13,0)</f>
        <v>1260</v>
      </c>
      <c r="CC38" s="71" t="str">
        <f>VLOOKUP($A:$A,'9-Dünya Yıllar Birim İthalatı'!$A:$N,14,0)</f>
        <v>Tons</v>
      </c>
    </row>
    <row r="39" spans="1:81" ht="27.6" x14ac:dyDescent="0.3">
      <c r="A39" s="69" t="s">
        <v>137</v>
      </c>
      <c r="B39" s="73">
        <v>6579</v>
      </c>
      <c r="C39" s="73">
        <v>3598</v>
      </c>
      <c r="D39" s="73">
        <v>5649</v>
      </c>
      <c r="E39" s="73">
        <v>7125</v>
      </c>
      <c r="F39" s="74">
        <v>6724</v>
      </c>
      <c r="G39" s="73">
        <f t="shared" si="0"/>
        <v>-5.6280701754385962</v>
      </c>
      <c r="H39" s="74">
        <f t="shared" si="1"/>
        <v>0.34711109000315932</v>
      </c>
      <c r="I39" s="69" t="e">
        <f>VLOOKUP($A:$A,'2- Dünya Çeyrek Yıllar İthalatı'!$A:$F,2,0)</f>
        <v>#N/A</v>
      </c>
      <c r="J39" s="69" t="e">
        <f>VLOOKUP($A:$A,'2- Dünya Çeyrek Yıllar İthalatı'!$A:$F,3,0)</f>
        <v>#N/A</v>
      </c>
      <c r="K39" s="69" t="e">
        <f>VLOOKUP($A:$A,'2- Dünya Çeyrek Yıllar İthalatı'!$A:$F,4,0)</f>
        <v>#N/A</v>
      </c>
      <c r="L39" s="69" t="e">
        <f>VLOOKUP($A:$A,'2- Dünya Çeyrek Yıllar İthalatı'!$A:$F,5,0)</f>
        <v>#N/A</v>
      </c>
      <c r="M39" s="69" t="e">
        <f>VLOOKUP($A:$A,'2- Dünya Çeyrek Yıllar İthalatı'!$A:$F,6,0)</f>
        <v>#N/A</v>
      </c>
      <c r="N39" s="69" t="e">
        <f t="shared" si="2"/>
        <v>#N/A</v>
      </c>
      <c r="O39" s="69">
        <f>VLOOKUP($A:$A,'3-TR İhracat Göstergeleri'!$A:$P,2,0)</f>
        <v>1194</v>
      </c>
      <c r="P39" s="73">
        <f>VLOOKUP($A:$A,'3-TR İhracat Göstergeleri'!$A:$P,3,0)</f>
        <v>1119</v>
      </c>
      <c r="Q39" s="69">
        <f>VLOOKUP($A:$A,'3-TR İhracat Göstergeleri'!$A:$P,4,0)</f>
        <v>0.5603397705141141</v>
      </c>
      <c r="R39" s="73">
        <f>VLOOKUP($A:$A,'3-TR İhracat Göstergeleri'!$A:$P,5,0)</f>
        <v>161</v>
      </c>
      <c r="S39" s="69" t="str">
        <f>VLOOKUP($A:$A,'3-TR İhracat Göstergeleri'!$A:$P,6,0)</f>
        <v>Tons</v>
      </c>
      <c r="T39" s="73">
        <f>VLOOKUP($A:$A,'3-TR İhracat Göstergeleri'!$A:$P,7,0)</f>
        <v>7416</v>
      </c>
      <c r="U39" s="69">
        <f>VLOOKUP($A:$A,'3-TR İhracat Göstergeleri'!$A:$P,8,0)</f>
        <v>1</v>
      </c>
      <c r="V39" s="73">
        <f>VLOOKUP($A:$A,'3-TR İhracat Göstergeleri'!$A:$P,9,0)</f>
        <v>-1</v>
      </c>
      <c r="W39" s="69">
        <f>VLOOKUP($A:$A,'3-TR İhracat Göstergeleri'!$A:$P,10,0)</f>
        <v>783</v>
      </c>
      <c r="X39" s="73">
        <f>VLOOKUP($A:$A,'3-TR İhracat Göstergeleri'!$A:$P,11,0)</f>
        <v>36</v>
      </c>
      <c r="Y39" s="69">
        <f>VLOOKUP($A:$A,'3-TR İhracat Göstergeleri'!$A:$P,12,0)</f>
        <v>0.34711037325205873</v>
      </c>
      <c r="Z39" s="73">
        <f>VLOOKUP($A:$A,'3-TR İhracat Göstergeleri'!$A:$P,13,0)</f>
        <v>8</v>
      </c>
      <c r="AA39" s="69">
        <f>VLOOKUP($A:$A,'3-TR İhracat Göstergeleri'!$A:$P,14,0)</f>
        <v>7710</v>
      </c>
      <c r="AB39" s="73" t="str">
        <f>VLOOKUP($A:$A,'3-TR İhracat Göstergeleri'!$A:$P,15,0)</f>
        <v>0.15</v>
      </c>
      <c r="AC39" s="69">
        <f>VLOOKUP($A:$A,'3-TR İhracat Göstergeleri'!$A:$P,16,0)</f>
        <v>0</v>
      </c>
      <c r="AD39" s="73">
        <f>VLOOKUP($A:$A,'4-Dünya İthahalat Göstergeleri'!$A:$M,2,0)</f>
        <v>6724</v>
      </c>
      <c r="AE39" s="69">
        <f>VLOOKUP($A:$A,'4-Dünya İthahalat Göstergeleri'!$A:$M,3,0)</f>
        <v>-5755</v>
      </c>
      <c r="AF39" s="73">
        <f>VLOOKUP($A:$A,'4-Dünya İthahalat Göstergeleri'!$A:$M,4,0)</f>
        <v>418</v>
      </c>
      <c r="AG39" s="69" t="str">
        <f>VLOOKUP($A:$A,'4-Dünya İthahalat Göstergeleri'!$A:$M,5,0)</f>
        <v>Tons</v>
      </c>
      <c r="AH39" s="73">
        <f>VLOOKUP($A:$A,'4-Dünya İthahalat Göstergeleri'!$A:$M,6,0)</f>
        <v>16086</v>
      </c>
      <c r="AI39" s="69">
        <f>VLOOKUP($A:$A,'4-Dünya İthahalat Göstergeleri'!$A:$M,7,0)</f>
        <v>8</v>
      </c>
      <c r="AJ39" s="73">
        <f>VLOOKUP($A:$A,'4-Dünya İthahalat Göstergeleri'!$A:$M,8,0)</f>
        <v>-11</v>
      </c>
      <c r="AK39" s="69">
        <f>VLOOKUP($A:$A,'4-Dünya İthahalat Göstergeleri'!$A:$M,9,0)</f>
        <v>-6</v>
      </c>
      <c r="AL39" s="73">
        <f>VLOOKUP($A:$A,'4-Dünya İthahalat Göstergeleri'!$A:$M,10,0)</f>
        <v>0.34711037325205873</v>
      </c>
      <c r="AM39" s="69">
        <f>VLOOKUP($A:$A,'4-Dünya İthahalat Göstergeleri'!$A:$M,11,0)</f>
        <v>7710</v>
      </c>
      <c r="AN39" s="73" t="str">
        <f>VLOOKUP($A:$A,'4-Dünya İthahalat Göstergeleri'!$A:$M,12,0)</f>
        <v>0.15</v>
      </c>
      <c r="AO39" s="69">
        <f>VLOOKUP($A:$A,'4-Dünya İthahalat Göstergeleri'!$A:$M,13,0)</f>
        <v>0</v>
      </c>
      <c r="AP39" s="73">
        <f>VLOOKUP($A:$A,'5-Dünya Yıllar İhracatı'!$A:$F,2,0)</f>
        <v>2762</v>
      </c>
      <c r="AQ39" s="69">
        <f>VLOOKUP($A:$A,'5-Dünya Yıllar İhracatı'!$A:$F,3,0)</f>
        <v>1249</v>
      </c>
      <c r="AR39" s="73">
        <f>VLOOKUP($A:$A,'5-Dünya Yıllar İhracatı'!$A:$F,4,0)</f>
        <v>725</v>
      </c>
      <c r="AS39" s="69">
        <f>VLOOKUP($A:$A,'5-Dünya Yıllar İhracatı'!$A:$F,5,0)</f>
        <v>693</v>
      </c>
      <c r="AT39" s="73">
        <f>VLOOKUP($A:$A,'5-Dünya Yıllar İhracatı'!$A:$F,6,0)</f>
        <v>969</v>
      </c>
      <c r="AU39" s="69">
        <f t="shared" si="3"/>
        <v>39.82683982683983</v>
      </c>
      <c r="AV39" s="73">
        <f t="shared" si="4"/>
        <v>-163.29056909041523</v>
      </c>
      <c r="AW39" s="69">
        <f>VLOOKUP($A:$A,'6-TR Yıllar İhracatı'!$A:$H,2,0)</f>
        <v>493</v>
      </c>
      <c r="AX39" s="73">
        <f>VLOOKUP($A:$A,'6-TR Yıllar İhracatı'!$A:$H,3,0)</f>
        <v>735</v>
      </c>
      <c r="AY39" s="69">
        <f>VLOOKUP($A:$A,'6-TR Yıllar İhracatı'!$A:$H,4,0)</f>
        <v>624</v>
      </c>
      <c r="AZ39" s="73">
        <f>VLOOKUP($A:$A,'6-TR Yıllar İhracatı'!$A:$H,5,0)</f>
        <v>135</v>
      </c>
      <c r="BA39" s="69">
        <f>VLOOKUP($A:$A,'6-TR Yıllar İhracatı'!$A:$H,6,0)</f>
        <v>1194</v>
      </c>
      <c r="BB39" s="73">
        <f>VLOOKUP($A:$A,'6-TR Yıllar İhracatı'!$A:$H,7,0)</f>
        <v>7844.4444444444443</v>
      </c>
      <c r="BC39" s="69">
        <f>VLOOKUP($A:$A,'6-TR Yıllar İhracatı'!$A:$H,8,0)</f>
        <v>0.5603397705141141</v>
      </c>
      <c r="BD39" s="73">
        <f>VLOOKUP($A:$A,'7-TR Çeyrek Yıllar İhracatı'!$A:$H,2,0)</f>
        <v>475</v>
      </c>
      <c r="BE39" s="69">
        <f>VLOOKUP($A:$A,'7-TR Çeyrek Yıllar İhracatı'!$A:$H,3,0)</f>
        <v>304</v>
      </c>
      <c r="BF39" s="73">
        <f>VLOOKUP($A:$A,'7-TR Çeyrek Yıllar İhracatı'!$A:$H,4,0)</f>
        <v>372</v>
      </c>
      <c r="BG39" s="69">
        <f>VLOOKUP($A:$A,'7-TR Çeyrek Yıllar İhracatı'!$A:$H,5,0)</f>
        <v>172</v>
      </c>
      <c r="BH39" s="73">
        <f>VLOOKUP($A:$A,'7-TR Çeyrek Yıllar İhracatı'!$A:$H,6,0)</f>
        <v>489</v>
      </c>
      <c r="BI39" s="69">
        <f>VLOOKUP($A:$A,'7-TR Çeyrek Yıllar İhracatı'!$A:$H,7,0)</f>
        <v>2.9473684210526314</v>
      </c>
      <c r="BJ39" s="73">
        <f>VLOOKUP($A:$A,'8- TR Yıllar Birim İhracatı'!$A:$H,2,0)</f>
        <v>6847</v>
      </c>
      <c r="BK39" s="69">
        <f>VLOOKUP($A:$A,'8- TR Yıllar Birim İhracatı'!$A:$H,3,0)</f>
        <v>7989</v>
      </c>
      <c r="BL39" s="73">
        <f>VLOOKUP($A:$A,'8- TR Yıllar Birim İhracatı'!$A:$H,4,0)</f>
        <v>8211</v>
      </c>
      <c r="BM39" s="69">
        <f>VLOOKUP($A:$A,'8- TR Yıllar Birim İhracatı'!$A:$H,5,0)</f>
        <v>8438</v>
      </c>
      <c r="BN39" s="73">
        <f>VLOOKUP($A:$A,'8- TR Yıllar Birim İhracatı'!$A:$H,6,0)</f>
        <v>7416</v>
      </c>
      <c r="BO39" s="69">
        <f>VLOOKUP($A:$A,'8- TR Yıllar Birim İhracatı'!$A:$H,7,0)</f>
        <v>1194</v>
      </c>
      <c r="BP39" s="73">
        <f>VLOOKUP($A:$A,'8- TR Yıllar Birim İhracatı'!$A:$H,8,0)</f>
        <v>161</v>
      </c>
      <c r="BQ39" s="69">
        <f>VLOOKUP($A:$A,'9-Dünya Yıllar Birim İthalatı'!$A:$N,2,0)</f>
        <v>6592</v>
      </c>
      <c r="BR39" s="73" t="str">
        <f>VLOOKUP($A:$A,'9-Dünya Yıllar Birim İthalatı'!$A:$N,3,0)</f>
        <v>US Dollar/Tons</v>
      </c>
      <c r="BS39" s="69">
        <f>VLOOKUP($A:$A,'9-Dünya Yıllar Birim İthalatı'!$A:$N,4,0)</f>
        <v>7210</v>
      </c>
      <c r="BT39" s="73" t="str">
        <f>VLOOKUP($A:$A,'9-Dünya Yıllar Birim İthalatı'!$A:$N,5,0)</f>
        <v>US Dollar/Tons</v>
      </c>
      <c r="BU39" s="69">
        <f>VLOOKUP($A:$A,'9-Dünya Yıllar Birim İthalatı'!$A:$N,6,0)</f>
        <v>7088</v>
      </c>
      <c r="BV39" s="73" t="str">
        <f>VLOOKUP($A:$A,'9-Dünya Yıllar Birim İthalatı'!$A:$N,7,0)</f>
        <v>US Dollar/Tons</v>
      </c>
      <c r="BW39" s="69">
        <f>VLOOKUP($A:$A,'9-Dünya Yıllar Birim İthalatı'!$A:$N,8,0)</f>
        <v>7847</v>
      </c>
      <c r="BX39" s="73" t="str">
        <f>VLOOKUP($A:$A,'9-Dünya Yıllar Birim İthalatı'!$A:$N,9,0)</f>
        <v>US Dollar/Tons</v>
      </c>
      <c r="BY39" s="69">
        <f>VLOOKUP($A:$A,'9-Dünya Yıllar Birim İthalatı'!$A:$N,10,0)</f>
        <v>16086</v>
      </c>
      <c r="BZ39" s="73" t="str">
        <f>VLOOKUP($A:$A,'9-Dünya Yıllar Birim İthalatı'!$A:$N,11,0)</f>
        <v>US Dollar/Tons</v>
      </c>
      <c r="CA39" s="69">
        <f>VLOOKUP($A:$A,'9-Dünya Yıllar Birim İthalatı'!$A:$N,12,0)</f>
        <v>6724</v>
      </c>
      <c r="CB39" s="73">
        <f>VLOOKUP($A:$A,'9-Dünya Yıllar Birim İthalatı'!$A:$N,13,0)</f>
        <v>418</v>
      </c>
      <c r="CC39" s="69" t="str">
        <f>VLOOKUP($A:$A,'9-Dünya Yıllar Birim İthalatı'!$A:$N,14,0)</f>
        <v>Tons</v>
      </c>
    </row>
    <row r="40" spans="1:81" ht="27.6" x14ac:dyDescent="0.3">
      <c r="A40" s="71" t="s">
        <v>136</v>
      </c>
      <c r="B40" s="75">
        <v>12541</v>
      </c>
      <c r="C40" s="75">
        <v>7458</v>
      </c>
      <c r="D40" s="75">
        <v>9953</v>
      </c>
      <c r="E40" s="75">
        <v>13344</v>
      </c>
      <c r="F40" s="76">
        <v>6457</v>
      </c>
      <c r="G40" s="75">
        <f t="shared" si="0"/>
        <v>-51.611211031175067</v>
      </c>
      <c r="H40" s="76">
        <f t="shared" si="1"/>
        <v>0.33332782691112428</v>
      </c>
      <c r="I40" s="71">
        <f>VLOOKUP($A:$A,'2- Dünya Çeyrek Yıllar İthalatı'!$A:$F,2,0)</f>
        <v>2321</v>
      </c>
      <c r="J40" s="71">
        <f>VLOOKUP($A:$A,'2- Dünya Çeyrek Yıllar İthalatı'!$A:$F,3,0)</f>
        <v>1457</v>
      </c>
      <c r="K40" s="71">
        <f>VLOOKUP($A:$A,'2- Dünya Çeyrek Yıllar İthalatı'!$A:$F,4,0)</f>
        <v>299</v>
      </c>
      <c r="L40" s="71">
        <f>VLOOKUP($A:$A,'2- Dünya Çeyrek Yıllar İthalatı'!$A:$F,5,0)</f>
        <v>615</v>
      </c>
      <c r="M40" s="71">
        <f>VLOOKUP($A:$A,'2- Dünya Çeyrek Yıllar İthalatı'!$A:$F,6,0)</f>
        <v>456</v>
      </c>
      <c r="N40" s="71">
        <f t="shared" si="2"/>
        <v>-80.353295993106428</v>
      </c>
      <c r="O40" s="71">
        <f>VLOOKUP($A:$A,'3-TR İhracat Göstergeleri'!$A:$P,2,0)</f>
        <v>216</v>
      </c>
      <c r="P40" s="75">
        <f>VLOOKUP($A:$A,'3-TR İhracat Göstergeleri'!$A:$P,3,0)</f>
        <v>216</v>
      </c>
      <c r="Q40" s="71">
        <f>VLOOKUP($A:$A,'3-TR İhracat Göstergeleri'!$A:$P,4,0)</f>
        <v>0.10136799868597039</v>
      </c>
      <c r="R40" s="75">
        <f>VLOOKUP($A:$A,'3-TR İhracat Göstergeleri'!$A:$P,5,0)</f>
        <v>23</v>
      </c>
      <c r="S40" s="71" t="str">
        <f>VLOOKUP($A:$A,'3-TR İhracat Göstergeleri'!$A:$P,6,0)</f>
        <v>Tons</v>
      </c>
      <c r="T40" s="75">
        <f>VLOOKUP($A:$A,'3-TR İhracat Göstergeleri'!$A:$P,7,0)</f>
        <v>9391</v>
      </c>
      <c r="U40" s="71">
        <f>VLOOKUP($A:$A,'3-TR İhracat Göstergeleri'!$A:$P,8,0)</f>
        <v>44</v>
      </c>
      <c r="V40" s="75">
        <f>VLOOKUP($A:$A,'3-TR İhracat Göstergeleri'!$A:$P,9,0)</f>
        <v>37</v>
      </c>
      <c r="W40" s="71">
        <f>VLOOKUP($A:$A,'3-TR İhracat Göstergeleri'!$A:$P,10,0)</f>
        <v>-50</v>
      </c>
      <c r="X40" s="75">
        <f>VLOOKUP($A:$A,'3-TR İhracat Göstergeleri'!$A:$P,11,0)</f>
        <v>37</v>
      </c>
      <c r="Y40" s="71">
        <f>VLOOKUP($A:$A,'3-TR İhracat Göstergeleri'!$A:$P,12,0)</f>
        <v>0.33332713862113966</v>
      </c>
      <c r="Z40" s="75">
        <f>VLOOKUP($A:$A,'3-TR İhracat Göstergeleri'!$A:$P,13,0)</f>
        <v>-7</v>
      </c>
      <c r="AA40" s="71">
        <f>VLOOKUP($A:$A,'3-TR İhracat Göstergeleri'!$A:$P,14,0)</f>
        <v>2924</v>
      </c>
      <c r="AB40" s="75" t="str">
        <f>VLOOKUP($A:$A,'3-TR İhracat Göstergeleri'!$A:$P,15,0)</f>
        <v>0.82</v>
      </c>
      <c r="AC40" s="71">
        <f>VLOOKUP($A:$A,'3-TR İhracat Göstergeleri'!$A:$P,16,0)</f>
        <v>26</v>
      </c>
      <c r="AD40" s="75">
        <f>VLOOKUP($A:$A,'4-Dünya İthahalat Göstergeleri'!$A:$M,2,0)</f>
        <v>6457</v>
      </c>
      <c r="AE40" s="71">
        <f>VLOOKUP($A:$A,'4-Dünya İthahalat Göstergeleri'!$A:$M,3,0)</f>
        <v>-6457</v>
      </c>
      <c r="AF40" s="75">
        <f>VLOOKUP($A:$A,'4-Dünya İthahalat Göstergeleri'!$A:$M,4,0)</f>
        <v>893</v>
      </c>
      <c r="AG40" s="71" t="str">
        <f>VLOOKUP($A:$A,'4-Dünya İthahalat Göstergeleri'!$A:$M,5,0)</f>
        <v>Tons</v>
      </c>
      <c r="AH40" s="75">
        <f>VLOOKUP($A:$A,'4-Dünya İthahalat Göstergeleri'!$A:$M,6,0)</f>
        <v>7231</v>
      </c>
      <c r="AI40" s="71">
        <f>VLOOKUP($A:$A,'4-Dünya İthahalat Göstergeleri'!$A:$M,7,0)</f>
        <v>-7</v>
      </c>
      <c r="AJ40" s="75">
        <f>VLOOKUP($A:$A,'4-Dünya İthahalat Göstergeleri'!$A:$M,8,0)</f>
        <v>-11</v>
      </c>
      <c r="AK40" s="71">
        <f>VLOOKUP($A:$A,'4-Dünya İthahalat Göstergeleri'!$A:$M,9,0)</f>
        <v>-52</v>
      </c>
      <c r="AL40" s="75">
        <f>VLOOKUP($A:$A,'4-Dünya İthahalat Göstergeleri'!$A:$M,10,0)</f>
        <v>0.33332713862113966</v>
      </c>
      <c r="AM40" s="71">
        <f>VLOOKUP($A:$A,'4-Dünya İthahalat Göstergeleri'!$A:$M,11,0)</f>
        <v>2924</v>
      </c>
      <c r="AN40" s="75" t="str">
        <f>VLOOKUP($A:$A,'4-Dünya İthahalat Göstergeleri'!$A:$M,12,0)</f>
        <v>0.82</v>
      </c>
      <c r="AO40" s="71">
        <f>VLOOKUP($A:$A,'4-Dünya İthahalat Göstergeleri'!$A:$M,13,0)</f>
        <v>45497</v>
      </c>
      <c r="AP40" s="75" t="e">
        <f>VLOOKUP($A:$A,'5-Dünya Yıllar İhracatı'!$A:$F,2,0)</f>
        <v>#N/A</v>
      </c>
      <c r="AQ40" s="71" t="e">
        <f>VLOOKUP($A:$A,'5-Dünya Yıllar İhracatı'!$A:$F,3,0)</f>
        <v>#N/A</v>
      </c>
      <c r="AR40" s="75" t="e">
        <f>VLOOKUP($A:$A,'5-Dünya Yıllar İhracatı'!$A:$F,4,0)</f>
        <v>#N/A</v>
      </c>
      <c r="AS40" s="71" t="e">
        <f>VLOOKUP($A:$A,'5-Dünya Yıllar İhracatı'!$A:$F,5,0)</f>
        <v>#N/A</v>
      </c>
      <c r="AT40" s="75" t="e">
        <f>VLOOKUP($A:$A,'5-Dünya Yıllar İhracatı'!$A:$F,6,0)</f>
        <v>#N/A</v>
      </c>
      <c r="AU40" s="71" t="e">
        <f t="shared" si="3"/>
        <v>#N/A</v>
      </c>
      <c r="AV40" s="75" t="e">
        <f t="shared" si="4"/>
        <v>#N/A</v>
      </c>
      <c r="AW40" s="71">
        <f>VLOOKUP($A:$A,'6-TR Yıllar İhracatı'!$A:$H,2,0)</f>
        <v>70</v>
      </c>
      <c r="AX40" s="75">
        <f>VLOOKUP($A:$A,'6-TR Yıllar İhracatı'!$A:$H,3,0)</f>
        <v>104</v>
      </c>
      <c r="AY40" s="71">
        <f>VLOOKUP($A:$A,'6-TR Yıllar İhracatı'!$A:$H,4,0)</f>
        <v>273</v>
      </c>
      <c r="AZ40" s="75">
        <f>VLOOKUP($A:$A,'6-TR Yıllar İhracatı'!$A:$H,5,0)</f>
        <v>430</v>
      </c>
      <c r="BA40" s="71">
        <f>VLOOKUP($A:$A,'6-TR Yıllar İhracatı'!$A:$H,6,0)</f>
        <v>216</v>
      </c>
      <c r="BB40" s="75">
        <f>VLOOKUP($A:$A,'6-TR Yıllar İhracatı'!$A:$H,7,0)</f>
        <v>-497.67441860465118</v>
      </c>
      <c r="BC40" s="71">
        <f>VLOOKUP($A:$A,'6-TR Yıllar İhracatı'!$A:$H,8,0)</f>
        <v>0.10136799868597039</v>
      </c>
      <c r="BD40" s="75">
        <f>VLOOKUP($A:$A,'7-TR Çeyrek Yıllar İhracatı'!$A:$H,2,0)</f>
        <v>0</v>
      </c>
      <c r="BE40" s="71">
        <f>VLOOKUP($A:$A,'7-TR Çeyrek Yıllar İhracatı'!$A:$H,3,0)</f>
        <v>11</v>
      </c>
      <c r="BF40" s="75">
        <f>VLOOKUP($A:$A,'7-TR Çeyrek Yıllar İhracatı'!$A:$H,4,0)</f>
        <v>70</v>
      </c>
      <c r="BG40" s="71">
        <f>VLOOKUP($A:$A,'7-TR Çeyrek Yıllar İhracatı'!$A:$H,5,0)</f>
        <v>25</v>
      </c>
      <c r="BH40" s="75">
        <f>VLOOKUP($A:$A,'7-TR Çeyrek Yıllar İhracatı'!$A:$H,6,0)</f>
        <v>17</v>
      </c>
      <c r="BI40" s="71" t="e">
        <f>VLOOKUP($A:$A,'7-TR Çeyrek Yıllar İhracatı'!$A:$H,7,0)</f>
        <v>#DIV/0!</v>
      </c>
      <c r="BJ40" s="75">
        <f>VLOOKUP($A:$A,'8- TR Yıllar Birim İhracatı'!$A:$H,2,0)</f>
        <v>8750</v>
      </c>
      <c r="BK40" s="71">
        <f>VLOOKUP($A:$A,'8- TR Yıllar Birim İhracatı'!$A:$H,3,0)</f>
        <v>8000</v>
      </c>
      <c r="BL40" s="75">
        <f>VLOOKUP($A:$A,'8- TR Yıllar Birim İhracatı'!$A:$H,4,0)</f>
        <v>9414</v>
      </c>
      <c r="BM40" s="71">
        <f>VLOOKUP($A:$A,'8- TR Yıllar Birim İhracatı'!$A:$H,5,0)</f>
        <v>11944</v>
      </c>
      <c r="BN40" s="75">
        <f>VLOOKUP($A:$A,'8- TR Yıllar Birim İhracatı'!$A:$H,6,0)</f>
        <v>9391</v>
      </c>
      <c r="BO40" s="71">
        <f>VLOOKUP($A:$A,'8- TR Yıllar Birim İhracatı'!$A:$H,7,0)</f>
        <v>216</v>
      </c>
      <c r="BP40" s="75">
        <f>VLOOKUP($A:$A,'8- TR Yıllar Birim İhracatı'!$A:$H,8,0)</f>
        <v>23</v>
      </c>
      <c r="BQ40" s="71">
        <f>VLOOKUP($A:$A,'9-Dünya Yıllar Birim İthalatı'!$A:$N,2,0)</f>
        <v>6047</v>
      </c>
      <c r="BR40" s="75" t="str">
        <f>VLOOKUP($A:$A,'9-Dünya Yıllar Birim İthalatı'!$A:$N,3,0)</f>
        <v>US Dollar/Tons</v>
      </c>
      <c r="BS40" s="71">
        <f>VLOOKUP($A:$A,'9-Dünya Yıllar Birim İthalatı'!$A:$N,4,0)</f>
        <v>6148</v>
      </c>
      <c r="BT40" s="75" t="str">
        <f>VLOOKUP($A:$A,'9-Dünya Yıllar Birim İthalatı'!$A:$N,5,0)</f>
        <v>US Dollar/Tons</v>
      </c>
      <c r="BU40" s="71">
        <f>VLOOKUP($A:$A,'9-Dünya Yıllar Birim İthalatı'!$A:$N,6,0)</f>
        <v>5981</v>
      </c>
      <c r="BV40" s="75" t="str">
        <f>VLOOKUP($A:$A,'9-Dünya Yıllar Birim İthalatı'!$A:$N,7,0)</f>
        <v>US Dollar/Tons</v>
      </c>
      <c r="BW40" s="71">
        <f>VLOOKUP($A:$A,'9-Dünya Yıllar Birim İthalatı'!$A:$N,8,0)</f>
        <v>6871</v>
      </c>
      <c r="BX40" s="75" t="str">
        <f>VLOOKUP($A:$A,'9-Dünya Yıllar Birim İthalatı'!$A:$N,9,0)</f>
        <v>US Dollar/Tons</v>
      </c>
      <c r="BY40" s="71">
        <f>VLOOKUP($A:$A,'9-Dünya Yıllar Birim İthalatı'!$A:$N,10,0)</f>
        <v>7231</v>
      </c>
      <c r="BZ40" s="75" t="str">
        <f>VLOOKUP($A:$A,'9-Dünya Yıllar Birim İthalatı'!$A:$N,11,0)</f>
        <v>US Dollar/Tons</v>
      </c>
      <c r="CA40" s="71">
        <f>VLOOKUP($A:$A,'9-Dünya Yıllar Birim İthalatı'!$A:$N,12,0)</f>
        <v>6457</v>
      </c>
      <c r="CB40" s="75">
        <f>VLOOKUP($A:$A,'9-Dünya Yıllar Birim İthalatı'!$A:$N,13,0)</f>
        <v>893</v>
      </c>
      <c r="CC40" s="71" t="str">
        <f>VLOOKUP($A:$A,'9-Dünya Yıllar Birim İthalatı'!$A:$N,14,0)</f>
        <v>Tons</v>
      </c>
    </row>
    <row r="41" spans="1:81" ht="27.6" x14ac:dyDescent="0.3">
      <c r="A41" s="69" t="s">
        <v>135</v>
      </c>
      <c r="B41" s="73">
        <v>3872</v>
      </c>
      <c r="C41" s="73">
        <v>6047</v>
      </c>
      <c r="D41" s="73">
        <v>6155</v>
      </c>
      <c r="E41" s="73">
        <v>4471</v>
      </c>
      <c r="F41" s="74">
        <v>5651</v>
      </c>
      <c r="G41" s="73">
        <f t="shared" si="0"/>
        <v>26.392305971818388</v>
      </c>
      <c r="H41" s="74">
        <f t="shared" si="1"/>
        <v>0.29171992409396985</v>
      </c>
      <c r="I41" s="69">
        <f>VLOOKUP($A:$A,'2- Dünya Çeyrek Yıllar İthalatı'!$A:$F,2,0)</f>
        <v>1999</v>
      </c>
      <c r="J41" s="69">
        <f>VLOOKUP($A:$A,'2- Dünya Çeyrek Yıllar İthalatı'!$A:$F,3,0)</f>
        <v>1601</v>
      </c>
      <c r="K41" s="69">
        <f>VLOOKUP($A:$A,'2- Dünya Çeyrek Yıllar İthalatı'!$A:$F,4,0)</f>
        <v>921</v>
      </c>
      <c r="L41" s="69">
        <f>VLOOKUP($A:$A,'2- Dünya Çeyrek Yıllar İthalatı'!$A:$F,5,0)</f>
        <v>1469</v>
      </c>
      <c r="M41" s="69">
        <f>VLOOKUP($A:$A,'2- Dünya Çeyrek Yıllar İthalatı'!$A:$F,6,0)</f>
        <v>1308</v>
      </c>
      <c r="N41" s="69">
        <f t="shared" si="2"/>
        <v>-34.567283641820914</v>
      </c>
      <c r="O41" s="69">
        <f>VLOOKUP($A:$A,'3-TR İhracat Göstergeleri'!$A:$P,2,0)</f>
        <v>751</v>
      </c>
      <c r="P41" s="73">
        <f>VLOOKUP($A:$A,'3-TR İhracat Göstergeleri'!$A:$P,3,0)</f>
        <v>746</v>
      </c>
      <c r="Q41" s="69">
        <f>VLOOKUP($A:$A,'3-TR İhracat Göstergeleri'!$A:$P,4,0)</f>
        <v>0.3524415139498322</v>
      </c>
      <c r="R41" s="73">
        <f>VLOOKUP($A:$A,'3-TR İhracat Göstergeleri'!$A:$P,5,0)</f>
        <v>105</v>
      </c>
      <c r="S41" s="69" t="str">
        <f>VLOOKUP($A:$A,'3-TR İhracat Göstergeleri'!$A:$P,6,0)</f>
        <v>Tons</v>
      </c>
      <c r="T41" s="73">
        <f>VLOOKUP($A:$A,'3-TR İhracat Göstergeleri'!$A:$P,7,0)</f>
        <v>7152</v>
      </c>
      <c r="U41" s="69">
        <f>VLOOKUP($A:$A,'3-TR İhracat Göstergeleri'!$A:$P,8,0)</f>
        <v>72</v>
      </c>
      <c r="V41" s="73">
        <f>VLOOKUP($A:$A,'3-TR İhracat Göstergeleri'!$A:$P,9,0)</f>
        <v>64</v>
      </c>
      <c r="W41" s="69">
        <f>VLOOKUP($A:$A,'3-TR İhracat Göstergeleri'!$A:$P,10,0)</f>
        <v>22</v>
      </c>
      <c r="X41" s="73">
        <f>VLOOKUP($A:$A,'3-TR İhracat Göstergeleri'!$A:$P,11,0)</f>
        <v>38</v>
      </c>
      <c r="Y41" s="69">
        <f>VLOOKUP($A:$A,'3-TR İhracat Göstergeleri'!$A:$P,12,0)</f>
        <v>0.29171932172031284</v>
      </c>
      <c r="Z41" s="73">
        <f>VLOOKUP($A:$A,'3-TR İhracat Göstergeleri'!$A:$P,13,0)</f>
        <v>5</v>
      </c>
      <c r="AA41" s="69">
        <f>VLOOKUP($A:$A,'3-TR İhracat Göstergeleri'!$A:$P,14,0)</f>
        <v>5429</v>
      </c>
      <c r="AB41" s="73" t="str">
        <f>VLOOKUP($A:$A,'3-TR İhracat Göstergeleri'!$A:$P,15,0)</f>
        <v>0.36</v>
      </c>
      <c r="AC41" s="69">
        <f>VLOOKUP($A:$A,'3-TR İhracat Göstergeleri'!$A:$P,16,0)</f>
        <v>0</v>
      </c>
      <c r="AD41" s="73">
        <f>VLOOKUP($A:$A,'4-Dünya İthahalat Göstergeleri'!$A:$M,2,0)</f>
        <v>5651</v>
      </c>
      <c r="AE41" s="69">
        <f>VLOOKUP($A:$A,'4-Dünya İthahalat Göstergeleri'!$A:$M,3,0)</f>
        <v>-2007</v>
      </c>
      <c r="AF41" s="73">
        <f>VLOOKUP($A:$A,'4-Dünya İthahalat Göstergeleri'!$A:$M,4,0)</f>
        <v>242</v>
      </c>
      <c r="AG41" s="69" t="str">
        <f>VLOOKUP($A:$A,'4-Dünya İthahalat Göstergeleri'!$A:$M,5,0)</f>
        <v>Tons</v>
      </c>
      <c r="AH41" s="73">
        <f>VLOOKUP($A:$A,'4-Dünya İthahalat Göstergeleri'!$A:$M,6,0)</f>
        <v>23351</v>
      </c>
      <c r="AI41" s="69">
        <f>VLOOKUP($A:$A,'4-Dünya İthahalat Göstergeleri'!$A:$M,7,0)</f>
        <v>5</v>
      </c>
      <c r="AJ41" s="73">
        <f>VLOOKUP($A:$A,'4-Dünya İthahalat Göstergeleri'!$A:$M,8,0)</f>
        <v>9</v>
      </c>
      <c r="AK41" s="69">
        <f>VLOOKUP($A:$A,'4-Dünya İthahalat Göstergeleri'!$A:$M,9,0)</f>
        <v>26</v>
      </c>
      <c r="AL41" s="73">
        <f>VLOOKUP($A:$A,'4-Dünya İthahalat Göstergeleri'!$A:$M,10,0)</f>
        <v>0.29171932172031284</v>
      </c>
      <c r="AM41" s="69">
        <f>VLOOKUP($A:$A,'4-Dünya İthahalat Göstergeleri'!$A:$M,11,0)</f>
        <v>5429</v>
      </c>
      <c r="AN41" s="73" t="str">
        <f>VLOOKUP($A:$A,'4-Dünya İthahalat Göstergeleri'!$A:$M,12,0)</f>
        <v>0.36</v>
      </c>
      <c r="AO41" s="69">
        <f>VLOOKUP($A:$A,'4-Dünya İthahalat Göstergeleri'!$A:$M,13,0)</f>
        <v>45506</v>
      </c>
      <c r="AP41" s="73">
        <f>VLOOKUP($A:$A,'5-Dünya Yıllar İhracatı'!$A:$F,2,0)</f>
        <v>1093</v>
      </c>
      <c r="AQ41" s="69">
        <f>VLOOKUP($A:$A,'5-Dünya Yıllar İhracatı'!$A:$F,3,0)</f>
        <v>1085</v>
      </c>
      <c r="AR41" s="73">
        <f>VLOOKUP($A:$A,'5-Dünya Yıllar İhracatı'!$A:$F,4,0)</f>
        <v>1938</v>
      </c>
      <c r="AS41" s="69">
        <f>VLOOKUP($A:$A,'5-Dünya Yıllar İhracatı'!$A:$F,5,0)</f>
        <v>2250</v>
      </c>
      <c r="AT41" s="73">
        <f>VLOOKUP($A:$A,'5-Dünya Yıllar İhracatı'!$A:$F,6,0)</f>
        <v>3644</v>
      </c>
      <c r="AU41" s="69">
        <f t="shared" si="3"/>
        <v>61.955555555555556</v>
      </c>
      <c r="AV41" s="73">
        <f t="shared" si="4"/>
        <v>-254.01859572502886</v>
      </c>
      <c r="AW41" s="69">
        <f>VLOOKUP($A:$A,'6-TR Yıllar İhracatı'!$A:$H,2,0)</f>
        <v>124</v>
      </c>
      <c r="AX41" s="73">
        <f>VLOOKUP($A:$A,'6-TR Yıllar İhracatı'!$A:$H,3,0)</f>
        <v>98</v>
      </c>
      <c r="AY41" s="69">
        <f>VLOOKUP($A:$A,'6-TR Yıllar İhracatı'!$A:$H,4,0)</f>
        <v>446</v>
      </c>
      <c r="AZ41" s="73">
        <f>VLOOKUP($A:$A,'6-TR Yıllar İhracatı'!$A:$H,5,0)</f>
        <v>613</v>
      </c>
      <c r="BA41" s="69">
        <f>VLOOKUP($A:$A,'6-TR Yıllar İhracatı'!$A:$H,6,0)</f>
        <v>751</v>
      </c>
      <c r="BB41" s="73">
        <f>VLOOKUP($A:$A,'6-TR Yıllar İhracatı'!$A:$H,7,0)</f>
        <v>225.12234910277323</v>
      </c>
      <c r="BC41" s="69">
        <f>VLOOKUP($A:$A,'6-TR Yıllar İhracatı'!$A:$H,8,0)</f>
        <v>0.3524415139498322</v>
      </c>
      <c r="BD41" s="73">
        <f>VLOOKUP($A:$A,'7-TR Çeyrek Yıllar İhracatı'!$A:$H,2,0)</f>
        <v>242</v>
      </c>
      <c r="BE41" s="69">
        <f>VLOOKUP($A:$A,'7-TR Çeyrek Yıllar İhracatı'!$A:$H,3,0)</f>
        <v>139</v>
      </c>
      <c r="BF41" s="73">
        <f>VLOOKUP($A:$A,'7-TR Çeyrek Yıllar İhracatı'!$A:$H,4,0)</f>
        <v>134</v>
      </c>
      <c r="BG41" s="69">
        <f>VLOOKUP($A:$A,'7-TR Çeyrek Yıllar İhracatı'!$A:$H,5,0)</f>
        <v>89</v>
      </c>
      <c r="BH41" s="73">
        <f>VLOOKUP($A:$A,'7-TR Çeyrek Yıllar İhracatı'!$A:$H,6,0)</f>
        <v>111</v>
      </c>
      <c r="BI41" s="69">
        <f>VLOOKUP($A:$A,'7-TR Çeyrek Yıllar İhracatı'!$A:$H,7,0)</f>
        <v>-54.132231404958674</v>
      </c>
      <c r="BJ41" s="73">
        <f>VLOOKUP($A:$A,'8- TR Yıllar Birim İhracatı'!$A:$H,2,0)</f>
        <v>6526</v>
      </c>
      <c r="BK41" s="69">
        <f>VLOOKUP($A:$A,'8- TR Yıllar Birim İhracatı'!$A:$H,3,0)</f>
        <v>5444</v>
      </c>
      <c r="BL41" s="73">
        <f>VLOOKUP($A:$A,'8- TR Yıllar Birim İhracatı'!$A:$H,4,0)</f>
        <v>6194</v>
      </c>
      <c r="BM41" s="69">
        <f>VLOOKUP($A:$A,'8- TR Yıllar Birim İhracatı'!$A:$H,5,0)</f>
        <v>7568</v>
      </c>
      <c r="BN41" s="73">
        <f>VLOOKUP($A:$A,'8- TR Yıllar Birim İhracatı'!$A:$H,6,0)</f>
        <v>7152</v>
      </c>
      <c r="BO41" s="69">
        <f>VLOOKUP($A:$A,'8- TR Yıllar Birim İhracatı'!$A:$H,7,0)</f>
        <v>751</v>
      </c>
      <c r="BP41" s="73">
        <f>VLOOKUP($A:$A,'8- TR Yıllar Birim İhracatı'!$A:$H,8,0)</f>
        <v>105</v>
      </c>
      <c r="BQ41" s="69">
        <f>VLOOKUP($A:$A,'9-Dünya Yıllar Birim İthalatı'!$A:$N,2,0)</f>
        <v>22382</v>
      </c>
      <c r="BR41" s="73" t="str">
        <f>VLOOKUP($A:$A,'9-Dünya Yıllar Birim İthalatı'!$A:$N,3,0)</f>
        <v>US Dollar/Tons</v>
      </c>
      <c r="BS41" s="69">
        <f>VLOOKUP($A:$A,'9-Dünya Yıllar Birim İthalatı'!$A:$N,4,0)</f>
        <v>30695</v>
      </c>
      <c r="BT41" s="73" t="str">
        <f>VLOOKUP($A:$A,'9-Dünya Yıllar Birim İthalatı'!$A:$N,5,0)</f>
        <v>US Dollar/Tons</v>
      </c>
      <c r="BU41" s="69">
        <f>VLOOKUP($A:$A,'9-Dünya Yıllar Birim İthalatı'!$A:$N,6,0)</f>
        <v>27725</v>
      </c>
      <c r="BV41" s="73" t="str">
        <f>VLOOKUP($A:$A,'9-Dünya Yıllar Birim İthalatı'!$A:$N,7,0)</f>
        <v>US Dollar/Tons</v>
      </c>
      <c r="BW41" s="69">
        <f>VLOOKUP($A:$A,'9-Dünya Yıllar Birim İthalatı'!$A:$N,8,0)</f>
        <v>19107</v>
      </c>
      <c r="BX41" s="73" t="str">
        <f>VLOOKUP($A:$A,'9-Dünya Yıllar Birim İthalatı'!$A:$N,9,0)</f>
        <v>US Dollar/Tons</v>
      </c>
      <c r="BY41" s="69">
        <f>VLOOKUP($A:$A,'9-Dünya Yıllar Birim İthalatı'!$A:$N,10,0)</f>
        <v>23351</v>
      </c>
      <c r="BZ41" s="73" t="str">
        <f>VLOOKUP($A:$A,'9-Dünya Yıllar Birim İthalatı'!$A:$N,11,0)</f>
        <v>US Dollar/Tons</v>
      </c>
      <c r="CA41" s="69">
        <f>VLOOKUP($A:$A,'9-Dünya Yıllar Birim İthalatı'!$A:$N,12,0)</f>
        <v>5651</v>
      </c>
      <c r="CB41" s="73">
        <f>VLOOKUP($A:$A,'9-Dünya Yıllar Birim İthalatı'!$A:$N,13,0)</f>
        <v>242</v>
      </c>
      <c r="CC41" s="69" t="str">
        <f>VLOOKUP($A:$A,'9-Dünya Yıllar Birim İthalatı'!$A:$N,14,0)</f>
        <v>Tons</v>
      </c>
    </row>
    <row r="42" spans="1:81" ht="27.6" x14ac:dyDescent="0.3">
      <c r="A42" s="71" t="s">
        <v>134</v>
      </c>
      <c r="B42" s="75">
        <v>14161</v>
      </c>
      <c r="C42" s="75">
        <v>8208</v>
      </c>
      <c r="D42" s="75">
        <v>12842</v>
      </c>
      <c r="E42" s="75">
        <v>10187</v>
      </c>
      <c r="F42" s="76">
        <v>5559</v>
      </c>
      <c r="G42" s="75">
        <f t="shared" si="0"/>
        <v>-45.430450574261307</v>
      </c>
      <c r="H42" s="76">
        <f t="shared" si="1"/>
        <v>0.28697063493866193</v>
      </c>
      <c r="I42" s="71">
        <f>VLOOKUP($A:$A,'2- Dünya Çeyrek Yıllar İthalatı'!$A:$F,2,0)</f>
        <v>1230</v>
      </c>
      <c r="J42" s="71">
        <f>VLOOKUP($A:$A,'2- Dünya Çeyrek Yıllar İthalatı'!$A:$F,3,0)</f>
        <v>835</v>
      </c>
      <c r="K42" s="71">
        <f>VLOOKUP($A:$A,'2- Dünya Çeyrek Yıllar İthalatı'!$A:$F,4,0)</f>
        <v>1170</v>
      </c>
      <c r="L42" s="71">
        <f>VLOOKUP($A:$A,'2- Dünya Çeyrek Yıllar İthalatı'!$A:$F,5,0)</f>
        <v>1328</v>
      </c>
      <c r="M42" s="71">
        <f>VLOOKUP($A:$A,'2- Dünya Çeyrek Yıllar İthalatı'!$A:$F,6,0)</f>
        <v>0</v>
      </c>
      <c r="N42" s="71">
        <f t="shared" si="2"/>
        <v>-100</v>
      </c>
      <c r="O42" s="71">
        <f>VLOOKUP($A:$A,'3-TR İhracat Göstergeleri'!$A:$P,2,0)</f>
        <v>3</v>
      </c>
      <c r="P42" s="75">
        <f>VLOOKUP($A:$A,'3-TR İhracat Göstergeleri'!$A:$P,3,0)</f>
        <v>3</v>
      </c>
      <c r="Q42" s="71">
        <f>VLOOKUP($A:$A,'3-TR İhracat Göstergeleri'!$A:$P,4,0)</f>
        <v>1.4078888706384775E-3</v>
      </c>
      <c r="R42" s="75">
        <f>VLOOKUP($A:$A,'3-TR İhracat Göstergeleri'!$A:$P,5,0)</f>
        <v>0</v>
      </c>
      <c r="S42" s="71" t="str">
        <f>VLOOKUP($A:$A,'3-TR İhracat Göstergeleri'!$A:$P,6,0)</f>
        <v>Tons</v>
      </c>
      <c r="T42" s="75">
        <f>VLOOKUP($A:$A,'3-TR İhracat Göstergeleri'!$A:$P,7,0)</f>
        <v>0</v>
      </c>
      <c r="U42" s="71">
        <f>VLOOKUP($A:$A,'3-TR İhracat Göstergeleri'!$A:$P,8,0)</f>
        <v>0</v>
      </c>
      <c r="V42" s="75">
        <f>VLOOKUP($A:$A,'3-TR İhracat Göstergeleri'!$A:$P,9,0)</f>
        <v>0</v>
      </c>
      <c r="W42" s="71">
        <f>VLOOKUP($A:$A,'3-TR İhracat Göstergeleri'!$A:$P,10,0)</f>
        <v>-99</v>
      </c>
      <c r="X42" s="75">
        <f>VLOOKUP($A:$A,'3-TR İhracat Göstergeleri'!$A:$P,11,0)</f>
        <v>39</v>
      </c>
      <c r="Y42" s="71">
        <f>VLOOKUP($A:$A,'3-TR İhracat Göstergeleri'!$A:$P,12,0)</f>
        <v>0.28697004237183144</v>
      </c>
      <c r="Z42" s="75">
        <f>VLOOKUP($A:$A,'3-TR İhracat Göstergeleri'!$A:$P,13,0)</f>
        <v>-15</v>
      </c>
      <c r="AA42" s="71">
        <f>VLOOKUP($A:$A,'3-TR İhracat Göstergeleri'!$A:$P,14,0)</f>
        <v>9893</v>
      </c>
      <c r="AB42" s="75" t="str">
        <f>VLOOKUP($A:$A,'3-TR İhracat Göstergeleri'!$A:$P,15,0)</f>
        <v>0.25</v>
      </c>
      <c r="AC42" s="71">
        <f>VLOOKUP($A:$A,'3-TR İhracat Göstergeleri'!$A:$P,16,0)</f>
        <v>0</v>
      </c>
      <c r="AD42" s="75">
        <f>VLOOKUP($A:$A,'4-Dünya İthahalat Göstergeleri'!$A:$M,2,0)</f>
        <v>5559</v>
      </c>
      <c r="AE42" s="71">
        <f>VLOOKUP($A:$A,'4-Dünya İthahalat Göstergeleri'!$A:$M,3,0)</f>
        <v>-5559</v>
      </c>
      <c r="AF42" s="75">
        <f>VLOOKUP($A:$A,'4-Dünya İthahalat Göstergeleri'!$A:$M,4,0)</f>
        <v>1259</v>
      </c>
      <c r="AG42" s="71" t="str">
        <f>VLOOKUP($A:$A,'4-Dünya İthahalat Göstergeleri'!$A:$M,5,0)</f>
        <v>Tons</v>
      </c>
      <c r="AH42" s="75">
        <f>VLOOKUP($A:$A,'4-Dünya İthahalat Göstergeleri'!$A:$M,6,0)</f>
        <v>4415</v>
      </c>
      <c r="AI42" s="71">
        <f>VLOOKUP($A:$A,'4-Dünya İthahalat Göstergeleri'!$A:$M,7,0)</f>
        <v>-15</v>
      </c>
      <c r="AJ42" s="75">
        <f>VLOOKUP($A:$A,'4-Dünya İthahalat Göstergeleri'!$A:$M,8,0)</f>
        <v>-21</v>
      </c>
      <c r="AK42" s="71">
        <f>VLOOKUP($A:$A,'4-Dünya İthahalat Göstergeleri'!$A:$M,9,0)</f>
        <v>-45</v>
      </c>
      <c r="AL42" s="75">
        <f>VLOOKUP($A:$A,'4-Dünya İthahalat Göstergeleri'!$A:$M,10,0)</f>
        <v>0.28697004237183144</v>
      </c>
      <c r="AM42" s="71">
        <f>VLOOKUP($A:$A,'4-Dünya İthahalat Göstergeleri'!$A:$M,11,0)</f>
        <v>9893</v>
      </c>
      <c r="AN42" s="75" t="str">
        <f>VLOOKUP($A:$A,'4-Dünya İthahalat Göstergeleri'!$A:$M,12,0)</f>
        <v>0.25</v>
      </c>
      <c r="AO42" s="71">
        <f>VLOOKUP($A:$A,'4-Dünya İthahalat Göstergeleri'!$A:$M,13,0)</f>
        <v>0</v>
      </c>
      <c r="AP42" s="75">
        <f>VLOOKUP($A:$A,'5-Dünya Yıllar İhracatı'!$A:$F,2,0)</f>
        <v>1</v>
      </c>
      <c r="AQ42" s="71">
        <f>VLOOKUP($A:$A,'5-Dünya Yıllar İhracatı'!$A:$F,3,0)</f>
        <v>165</v>
      </c>
      <c r="AR42" s="75">
        <f>VLOOKUP($A:$A,'5-Dünya Yıllar İhracatı'!$A:$F,4,0)</f>
        <v>0</v>
      </c>
      <c r="AS42" s="71">
        <f>VLOOKUP($A:$A,'5-Dünya Yıllar İhracatı'!$A:$F,5,0)</f>
        <v>1</v>
      </c>
      <c r="AT42" s="75">
        <f>VLOOKUP($A:$A,'5-Dünya Yıllar İhracatı'!$A:$F,6,0)</f>
        <v>0</v>
      </c>
      <c r="AU42" s="71">
        <f t="shared" si="3"/>
        <v>-100</v>
      </c>
      <c r="AV42" s="75">
        <f t="shared" si="4"/>
        <v>410.00132021615127</v>
      </c>
      <c r="AW42" s="71">
        <f>VLOOKUP($A:$A,'6-TR Yıllar İhracatı'!$A:$H,2,0)</f>
        <v>0</v>
      </c>
      <c r="AX42" s="75">
        <f>VLOOKUP($A:$A,'6-TR Yıllar İhracatı'!$A:$H,3,0)</f>
        <v>50</v>
      </c>
      <c r="AY42" s="71">
        <f>VLOOKUP($A:$A,'6-TR Yıllar İhracatı'!$A:$H,4,0)</f>
        <v>211</v>
      </c>
      <c r="AZ42" s="75">
        <f>VLOOKUP($A:$A,'6-TR Yıllar İhracatı'!$A:$H,5,0)</f>
        <v>417</v>
      </c>
      <c r="BA42" s="71">
        <f>VLOOKUP($A:$A,'6-TR Yıllar İhracatı'!$A:$H,6,0)</f>
        <v>3</v>
      </c>
      <c r="BB42" s="75">
        <f>VLOOKUP($A:$A,'6-TR Yıllar İhracatı'!$A:$H,7,0)</f>
        <v>-992.80575539568349</v>
      </c>
      <c r="BC42" s="71">
        <f>VLOOKUP($A:$A,'6-TR Yıllar İhracatı'!$A:$H,8,0)</f>
        <v>1.4078888706384775E-3</v>
      </c>
      <c r="BD42" s="75">
        <f>VLOOKUP($A:$A,'7-TR Çeyrek Yıllar İhracatı'!$A:$H,2,0)</f>
        <v>0</v>
      </c>
      <c r="BE42" s="71">
        <f>VLOOKUP($A:$A,'7-TR Çeyrek Yıllar İhracatı'!$A:$H,3,0)</f>
        <v>0</v>
      </c>
      <c r="BF42" s="75">
        <f>VLOOKUP($A:$A,'7-TR Çeyrek Yıllar İhracatı'!$A:$H,4,0)</f>
        <v>0</v>
      </c>
      <c r="BG42" s="71">
        <f>VLOOKUP($A:$A,'7-TR Çeyrek Yıllar İhracatı'!$A:$H,5,0)</f>
        <v>110</v>
      </c>
      <c r="BH42" s="75">
        <f>VLOOKUP($A:$A,'7-TR Çeyrek Yıllar İhracatı'!$A:$H,6,0)</f>
        <v>32</v>
      </c>
      <c r="BI42" s="71" t="e">
        <f>VLOOKUP($A:$A,'7-TR Çeyrek Yıllar İhracatı'!$A:$H,7,0)</f>
        <v>#DIV/0!</v>
      </c>
      <c r="BJ42" s="75">
        <f>VLOOKUP($A:$A,'8- TR Yıllar Birim İhracatı'!$A:$H,2,0)</f>
        <v>0</v>
      </c>
      <c r="BK42" s="71">
        <f>VLOOKUP($A:$A,'8- TR Yıllar Birim İhracatı'!$A:$H,3,0)</f>
        <v>5556</v>
      </c>
      <c r="BL42" s="75">
        <f>VLOOKUP($A:$A,'8- TR Yıllar Birim İhracatı'!$A:$H,4,0)</f>
        <v>7276</v>
      </c>
      <c r="BM42" s="71">
        <f>VLOOKUP($A:$A,'8- TR Yıllar Birim İhracatı'!$A:$H,5,0)</f>
        <v>7446</v>
      </c>
      <c r="BN42" s="75">
        <f>VLOOKUP($A:$A,'8- TR Yıllar Birim İhracatı'!$A:$H,6,0)</f>
        <v>0</v>
      </c>
      <c r="BO42" s="71">
        <f>VLOOKUP($A:$A,'8- TR Yıllar Birim İhracatı'!$A:$H,7,0)</f>
        <v>3</v>
      </c>
      <c r="BP42" s="75">
        <f>VLOOKUP($A:$A,'8- TR Yıllar Birim İhracatı'!$A:$H,8,0)</f>
        <v>0</v>
      </c>
      <c r="BQ42" s="71">
        <f>VLOOKUP($A:$A,'9-Dünya Yıllar Birim İthalatı'!$A:$N,2,0)</f>
        <v>3675</v>
      </c>
      <c r="BR42" s="75" t="str">
        <f>VLOOKUP($A:$A,'9-Dünya Yıllar Birim İthalatı'!$A:$N,3,0)</f>
        <v>US Dollar/Tons</v>
      </c>
      <c r="BS42" s="71">
        <f>VLOOKUP($A:$A,'9-Dünya Yıllar Birim İthalatı'!$A:$N,4,0)</f>
        <v>3573</v>
      </c>
      <c r="BT42" s="75" t="str">
        <f>VLOOKUP($A:$A,'9-Dünya Yıllar Birim İthalatı'!$A:$N,5,0)</f>
        <v>US Dollar/Tons</v>
      </c>
      <c r="BU42" s="71">
        <f>VLOOKUP($A:$A,'9-Dünya Yıllar Birim İthalatı'!$A:$N,6,0)</f>
        <v>3741</v>
      </c>
      <c r="BV42" s="75" t="str">
        <f>VLOOKUP($A:$A,'9-Dünya Yıllar Birim İthalatı'!$A:$N,7,0)</f>
        <v>US Dollar/Tons</v>
      </c>
      <c r="BW42" s="71">
        <f>VLOOKUP($A:$A,'9-Dünya Yıllar Birim İthalatı'!$A:$N,8,0)</f>
        <v>4807</v>
      </c>
      <c r="BX42" s="75" t="str">
        <f>VLOOKUP($A:$A,'9-Dünya Yıllar Birim İthalatı'!$A:$N,9,0)</f>
        <v>US Dollar/Tons</v>
      </c>
      <c r="BY42" s="71">
        <f>VLOOKUP($A:$A,'9-Dünya Yıllar Birim İthalatı'!$A:$N,10,0)</f>
        <v>4415</v>
      </c>
      <c r="BZ42" s="75" t="str">
        <f>VLOOKUP($A:$A,'9-Dünya Yıllar Birim İthalatı'!$A:$N,11,0)</f>
        <v>US Dollar/Tons</v>
      </c>
      <c r="CA42" s="71">
        <f>VLOOKUP($A:$A,'9-Dünya Yıllar Birim İthalatı'!$A:$N,12,0)</f>
        <v>5559</v>
      </c>
      <c r="CB42" s="75">
        <f>VLOOKUP($A:$A,'9-Dünya Yıllar Birim İthalatı'!$A:$N,13,0)</f>
        <v>1259</v>
      </c>
      <c r="CC42" s="71" t="str">
        <f>VLOOKUP($A:$A,'9-Dünya Yıllar Birim İthalatı'!$A:$N,14,0)</f>
        <v>Tons</v>
      </c>
    </row>
    <row r="43" spans="1:81" ht="27.6" x14ac:dyDescent="0.3">
      <c r="A43" s="69" t="s">
        <v>133</v>
      </c>
      <c r="B43" s="73">
        <v>3405</v>
      </c>
      <c r="C43" s="73">
        <v>2049</v>
      </c>
      <c r="D43" s="73">
        <v>5828</v>
      </c>
      <c r="E43" s="73"/>
      <c r="F43" s="74">
        <v>5195</v>
      </c>
      <c r="G43" s="73" t="e">
        <f t="shared" si="0"/>
        <v>#DIV/0!</v>
      </c>
      <c r="H43" s="74">
        <f t="shared" si="1"/>
        <v>0.26817996915026959</v>
      </c>
      <c r="I43" s="69" t="e">
        <f>VLOOKUP($A:$A,'2- Dünya Çeyrek Yıllar İthalatı'!$A:$F,2,0)</f>
        <v>#N/A</v>
      </c>
      <c r="J43" s="69" t="e">
        <f>VLOOKUP($A:$A,'2- Dünya Çeyrek Yıllar İthalatı'!$A:$F,3,0)</f>
        <v>#N/A</v>
      </c>
      <c r="K43" s="69" t="e">
        <f>VLOOKUP($A:$A,'2- Dünya Çeyrek Yıllar İthalatı'!$A:$F,4,0)</f>
        <v>#N/A</v>
      </c>
      <c r="L43" s="69" t="e">
        <f>VLOOKUP($A:$A,'2- Dünya Çeyrek Yıllar İthalatı'!$A:$F,5,0)</f>
        <v>#N/A</v>
      </c>
      <c r="M43" s="69" t="e">
        <f>VLOOKUP($A:$A,'2- Dünya Çeyrek Yıllar İthalatı'!$A:$F,6,0)</f>
        <v>#N/A</v>
      </c>
      <c r="N43" s="69" t="e">
        <f t="shared" si="2"/>
        <v>#N/A</v>
      </c>
      <c r="O43" s="69">
        <f>VLOOKUP($A:$A,'3-TR İhracat Göstergeleri'!$A:$P,2,0)</f>
        <v>712</v>
      </c>
      <c r="P43" s="73">
        <f>VLOOKUP($A:$A,'3-TR İhracat Göstergeleri'!$A:$P,3,0)</f>
        <v>712</v>
      </c>
      <c r="Q43" s="69">
        <f>VLOOKUP($A:$A,'3-TR İhracat Göstergeleri'!$A:$P,4,0)</f>
        <v>0.33413895863153203</v>
      </c>
      <c r="R43" s="73">
        <f>VLOOKUP($A:$A,'3-TR İhracat Göstergeleri'!$A:$P,5,0)</f>
        <v>72</v>
      </c>
      <c r="S43" s="69" t="str">
        <f>VLOOKUP($A:$A,'3-TR İhracat Göstergeleri'!$A:$P,6,0)</f>
        <v>Tons</v>
      </c>
      <c r="T43" s="73">
        <f>VLOOKUP($A:$A,'3-TR İhracat Göstergeleri'!$A:$P,7,0)</f>
        <v>9889</v>
      </c>
      <c r="U43" s="69">
        <f>VLOOKUP($A:$A,'3-TR İhracat Göstergeleri'!$A:$P,8,0)</f>
        <v>47</v>
      </c>
      <c r="V43" s="73">
        <f>VLOOKUP($A:$A,'3-TR İhracat Göstergeleri'!$A:$P,9,0)</f>
        <v>34</v>
      </c>
      <c r="W43" s="69">
        <f>VLOOKUP($A:$A,'3-TR İhracat Göstergeleri'!$A:$P,10,0)</f>
        <v>-8</v>
      </c>
      <c r="X43" s="73">
        <f>VLOOKUP($A:$A,'3-TR İhracat Göstergeleri'!$A:$P,11,0)</f>
        <v>40</v>
      </c>
      <c r="Y43" s="69">
        <f>VLOOKUP($A:$A,'3-TR İhracat Göstergeleri'!$A:$P,12,0)</f>
        <v>0.26817941538436124</v>
      </c>
      <c r="Z43" s="73">
        <f>VLOOKUP($A:$A,'3-TR İhracat Göstergeleri'!$A:$P,13,0)</f>
        <v>11</v>
      </c>
      <c r="AA43" s="69">
        <f>VLOOKUP($A:$A,'3-TR İhracat Göstergeleri'!$A:$P,14,0)</f>
        <v>11321</v>
      </c>
      <c r="AB43" s="73" t="str">
        <f>VLOOKUP($A:$A,'3-TR İhracat Göstergeleri'!$A:$P,15,0)</f>
        <v>0.18</v>
      </c>
      <c r="AC43" s="69">
        <f>VLOOKUP($A:$A,'3-TR İhracat Göstergeleri'!$A:$P,16,0)</f>
        <v>5</v>
      </c>
      <c r="AD43" s="73">
        <f>VLOOKUP($A:$A,'4-Dünya İthahalat Göstergeleri'!$A:$M,2,0)</f>
        <v>5195</v>
      </c>
      <c r="AE43" s="69">
        <f>VLOOKUP($A:$A,'4-Dünya İthahalat Göstergeleri'!$A:$M,3,0)</f>
        <v>-5195</v>
      </c>
      <c r="AF43" s="73">
        <f>VLOOKUP($A:$A,'4-Dünya İthahalat Göstergeleri'!$A:$M,4,0)</f>
        <v>904</v>
      </c>
      <c r="AG43" s="69" t="str">
        <f>VLOOKUP($A:$A,'4-Dünya İthahalat Göstergeleri'!$A:$M,5,0)</f>
        <v>Tons</v>
      </c>
      <c r="AH43" s="73">
        <f>VLOOKUP($A:$A,'4-Dünya İthahalat Göstergeleri'!$A:$M,6,0)</f>
        <v>5747</v>
      </c>
      <c r="AI43" s="69">
        <f>VLOOKUP($A:$A,'4-Dünya İthahalat Göstergeleri'!$A:$M,7,0)</f>
        <v>11</v>
      </c>
      <c r="AJ43" s="73">
        <f>VLOOKUP($A:$A,'4-Dünya İthahalat Göstergeleri'!$A:$M,8,0)</f>
        <v>9</v>
      </c>
      <c r="AK43" s="69">
        <f>VLOOKUP($A:$A,'4-Dünya İthahalat Göstergeleri'!$A:$M,9,0)</f>
        <v>0</v>
      </c>
      <c r="AL43" s="73">
        <f>VLOOKUP($A:$A,'4-Dünya İthahalat Göstergeleri'!$A:$M,10,0)</f>
        <v>0.26817941538436124</v>
      </c>
      <c r="AM43" s="69">
        <f>VLOOKUP($A:$A,'4-Dünya İthahalat Göstergeleri'!$A:$M,11,0)</f>
        <v>11321</v>
      </c>
      <c r="AN43" s="73" t="str">
        <f>VLOOKUP($A:$A,'4-Dünya İthahalat Göstergeleri'!$A:$M,12,0)</f>
        <v>0.18</v>
      </c>
      <c r="AO43" s="69">
        <f>VLOOKUP($A:$A,'4-Dünya İthahalat Göstergeleri'!$A:$M,13,0)</f>
        <v>45295</v>
      </c>
      <c r="AP43" s="73">
        <f>VLOOKUP($A:$A,'5-Dünya Yıllar İhracatı'!$A:$F,2,0)</f>
        <v>0</v>
      </c>
      <c r="AQ43" s="69">
        <f>VLOOKUP($A:$A,'5-Dünya Yıllar İhracatı'!$A:$F,3,0)</f>
        <v>13</v>
      </c>
      <c r="AR43" s="73">
        <f>VLOOKUP($A:$A,'5-Dünya Yıllar İhracatı'!$A:$F,4,0)</f>
        <v>4</v>
      </c>
      <c r="AS43" s="69">
        <f>VLOOKUP($A:$A,'5-Dünya Yıllar İhracatı'!$A:$F,5,0)</f>
        <v>0</v>
      </c>
      <c r="AT43" s="73">
        <f>VLOOKUP($A:$A,'5-Dünya Yıllar İhracatı'!$A:$F,6,0)</f>
        <v>0</v>
      </c>
      <c r="AU43" s="69" t="e">
        <f t="shared" si="3"/>
        <v>#DIV/0!</v>
      </c>
      <c r="AV43" s="73" t="e">
        <f t="shared" si="4"/>
        <v>#DIV/0!</v>
      </c>
      <c r="AW43" s="69">
        <f>VLOOKUP($A:$A,'6-TR Yıllar İhracatı'!$A:$H,2,0)</f>
        <v>117</v>
      </c>
      <c r="AX43" s="73">
        <f>VLOOKUP($A:$A,'6-TR Yıllar İhracatı'!$A:$H,3,0)</f>
        <v>628</v>
      </c>
      <c r="AY43" s="69">
        <f>VLOOKUP($A:$A,'6-TR Yıllar İhracatı'!$A:$H,4,0)</f>
        <v>640</v>
      </c>
      <c r="AZ43" s="73">
        <f>VLOOKUP($A:$A,'6-TR Yıllar İhracatı'!$A:$H,5,0)</f>
        <v>772</v>
      </c>
      <c r="BA43" s="69">
        <f>VLOOKUP($A:$A,'6-TR Yıllar İhracatı'!$A:$H,6,0)</f>
        <v>712</v>
      </c>
      <c r="BB43" s="73">
        <f>VLOOKUP($A:$A,'6-TR Yıllar İhracatı'!$A:$H,7,0)</f>
        <v>-77.720207253886002</v>
      </c>
      <c r="BC43" s="69">
        <f>VLOOKUP($A:$A,'6-TR Yıllar İhracatı'!$A:$H,8,0)</f>
        <v>0.33413895863153203</v>
      </c>
      <c r="BD43" s="73">
        <f>VLOOKUP($A:$A,'7-TR Çeyrek Yıllar İhracatı'!$A:$H,2,0)</f>
        <v>223</v>
      </c>
      <c r="BE43" s="69">
        <f>VLOOKUP($A:$A,'7-TR Çeyrek Yıllar İhracatı'!$A:$H,3,0)</f>
        <v>212</v>
      </c>
      <c r="BF43" s="73">
        <f>VLOOKUP($A:$A,'7-TR Çeyrek Yıllar İhracatı'!$A:$H,4,0)</f>
        <v>142</v>
      </c>
      <c r="BG43" s="69">
        <f>VLOOKUP($A:$A,'7-TR Çeyrek Yıllar İhracatı'!$A:$H,5,0)</f>
        <v>119</v>
      </c>
      <c r="BH43" s="73">
        <f>VLOOKUP($A:$A,'7-TR Çeyrek Yıllar İhracatı'!$A:$H,6,0)</f>
        <v>0</v>
      </c>
      <c r="BI43" s="69">
        <f>VLOOKUP($A:$A,'7-TR Çeyrek Yıllar İhracatı'!$A:$H,7,0)</f>
        <v>-100</v>
      </c>
      <c r="BJ43" s="73">
        <f>VLOOKUP($A:$A,'8- TR Yıllar Birim İhracatı'!$A:$H,2,0)</f>
        <v>7313</v>
      </c>
      <c r="BK43" s="69">
        <f>VLOOKUP($A:$A,'8- TR Yıllar Birim İhracatı'!$A:$H,3,0)</f>
        <v>8156</v>
      </c>
      <c r="BL43" s="73">
        <f>VLOOKUP($A:$A,'8- TR Yıllar Birim İhracatı'!$A:$H,4,0)</f>
        <v>9143</v>
      </c>
      <c r="BM43" s="69">
        <f>VLOOKUP($A:$A,'8- TR Yıllar Birim İhracatı'!$A:$H,5,0)</f>
        <v>11188</v>
      </c>
      <c r="BN43" s="73">
        <f>VLOOKUP($A:$A,'8- TR Yıllar Birim İhracatı'!$A:$H,6,0)</f>
        <v>9889</v>
      </c>
      <c r="BO43" s="69">
        <f>VLOOKUP($A:$A,'8- TR Yıllar Birim İhracatı'!$A:$H,7,0)</f>
        <v>712</v>
      </c>
      <c r="BP43" s="73">
        <f>VLOOKUP($A:$A,'8- TR Yıllar Birim İhracatı'!$A:$H,8,0)</f>
        <v>72</v>
      </c>
      <c r="BQ43" s="69">
        <f>VLOOKUP($A:$A,'9-Dünya Yıllar Birim İthalatı'!$A:$N,2,0)</f>
        <v>5320</v>
      </c>
      <c r="BR43" s="73" t="str">
        <f>VLOOKUP($A:$A,'9-Dünya Yıllar Birim İthalatı'!$A:$N,3,0)</f>
        <v>US Dollar/Tons</v>
      </c>
      <c r="BS43" s="69">
        <f>VLOOKUP($A:$A,'9-Dünya Yıllar Birim İthalatı'!$A:$N,4,0)</f>
        <v>5493</v>
      </c>
      <c r="BT43" s="73" t="str">
        <f>VLOOKUP($A:$A,'9-Dünya Yıllar Birim İthalatı'!$A:$N,5,0)</f>
        <v>US Dollar/Tons</v>
      </c>
      <c r="BU43" s="69">
        <f>VLOOKUP($A:$A,'9-Dünya Yıllar Birim İthalatı'!$A:$N,6,0)</f>
        <v>5675</v>
      </c>
      <c r="BV43" s="73" t="str">
        <f>VLOOKUP($A:$A,'9-Dünya Yıllar Birim İthalatı'!$A:$N,7,0)</f>
        <v>US Dollar/Tons</v>
      </c>
      <c r="BW43" s="69">
        <f>VLOOKUP($A:$A,'9-Dünya Yıllar Birim İthalatı'!$A:$N,8,0)</f>
        <v>0</v>
      </c>
      <c r="BX43" s="73">
        <f>VLOOKUP($A:$A,'9-Dünya Yıllar Birim İthalatı'!$A:$N,9,0)</f>
        <v>0</v>
      </c>
      <c r="BY43" s="69">
        <f>VLOOKUP($A:$A,'9-Dünya Yıllar Birim İthalatı'!$A:$N,10,0)</f>
        <v>5747</v>
      </c>
      <c r="BZ43" s="73" t="str">
        <f>VLOOKUP($A:$A,'9-Dünya Yıllar Birim İthalatı'!$A:$N,11,0)</f>
        <v>US Dollar/Tons</v>
      </c>
      <c r="CA43" s="69">
        <f>VLOOKUP($A:$A,'9-Dünya Yıllar Birim İthalatı'!$A:$N,12,0)</f>
        <v>5195</v>
      </c>
      <c r="CB43" s="73">
        <f>VLOOKUP($A:$A,'9-Dünya Yıllar Birim İthalatı'!$A:$N,13,0)</f>
        <v>904</v>
      </c>
      <c r="CC43" s="69" t="str">
        <f>VLOOKUP($A:$A,'9-Dünya Yıllar Birim İthalatı'!$A:$N,14,0)</f>
        <v>Tons</v>
      </c>
    </row>
    <row r="44" spans="1:81" ht="27.6" x14ac:dyDescent="0.3">
      <c r="A44" s="71" t="s">
        <v>132</v>
      </c>
      <c r="B44" s="75">
        <v>7442</v>
      </c>
      <c r="C44" s="75">
        <v>3877</v>
      </c>
      <c r="D44" s="75">
        <v>6903</v>
      </c>
      <c r="E44" s="75">
        <v>6747</v>
      </c>
      <c r="F44" s="76">
        <v>3611</v>
      </c>
      <c r="G44" s="75">
        <f t="shared" si="0"/>
        <v>-46.479917000148212</v>
      </c>
      <c r="H44" s="76">
        <f t="shared" si="1"/>
        <v>0.18640959934583703</v>
      </c>
      <c r="I44" s="71">
        <f>VLOOKUP($A:$A,'2- Dünya Çeyrek Yıllar İthalatı'!$A:$F,2,0)</f>
        <v>759</v>
      </c>
      <c r="J44" s="71">
        <f>VLOOKUP($A:$A,'2- Dünya Çeyrek Yıllar İthalatı'!$A:$F,3,0)</f>
        <v>1147</v>
      </c>
      <c r="K44" s="71">
        <f>VLOOKUP($A:$A,'2- Dünya Çeyrek Yıllar İthalatı'!$A:$F,4,0)</f>
        <v>830</v>
      </c>
      <c r="L44" s="71">
        <f>VLOOKUP($A:$A,'2- Dünya Çeyrek Yıllar İthalatı'!$A:$F,5,0)</f>
        <v>0</v>
      </c>
      <c r="M44" s="71">
        <f>VLOOKUP($A:$A,'2- Dünya Çeyrek Yıllar İthalatı'!$A:$F,6,0)</f>
        <v>0</v>
      </c>
      <c r="N44" s="71">
        <f t="shared" si="2"/>
        <v>-100</v>
      </c>
      <c r="O44" s="71">
        <f>VLOOKUP($A:$A,'3-TR İhracat Göstergeleri'!$A:$P,2,0)</f>
        <v>1</v>
      </c>
      <c r="P44" s="75">
        <f>VLOOKUP($A:$A,'3-TR İhracat Göstergeleri'!$A:$P,3,0)</f>
        <v>1</v>
      </c>
      <c r="Q44" s="71">
        <f>VLOOKUP($A:$A,'3-TR İhracat Göstergeleri'!$A:$P,4,0)</f>
        <v>4.6929629021282584E-4</v>
      </c>
      <c r="R44" s="75">
        <f>VLOOKUP($A:$A,'3-TR İhracat Göstergeleri'!$A:$P,5,0)</f>
        <v>0</v>
      </c>
      <c r="S44" s="71" t="str">
        <f>VLOOKUP($A:$A,'3-TR İhracat Göstergeleri'!$A:$P,6,0)</f>
        <v>Tons</v>
      </c>
      <c r="T44" s="75">
        <f>VLOOKUP($A:$A,'3-TR İhracat Göstergeleri'!$A:$P,7,0)</f>
        <v>0</v>
      </c>
      <c r="U44" s="71">
        <f>VLOOKUP($A:$A,'3-TR İhracat Göstergeleri'!$A:$P,8,0)</f>
        <v>0</v>
      </c>
      <c r="V44" s="75">
        <f>VLOOKUP($A:$A,'3-TR İhracat Göstergeleri'!$A:$P,9,0)</f>
        <v>0</v>
      </c>
      <c r="W44" s="71">
        <f>VLOOKUP($A:$A,'3-TR İhracat Göstergeleri'!$A:$P,10,0)</f>
        <v>0</v>
      </c>
      <c r="X44" s="75">
        <f>VLOOKUP($A:$A,'3-TR İhracat Göstergeleri'!$A:$P,11,0)</f>
        <v>41</v>
      </c>
      <c r="Y44" s="71">
        <f>VLOOKUP($A:$A,'3-TR İhracat Göstergeleri'!$A:$P,12,0)</f>
        <v>0.18640921442789768</v>
      </c>
      <c r="Z44" s="75">
        <f>VLOOKUP($A:$A,'3-TR İhracat Göstergeleri'!$A:$P,13,0)</f>
        <v>-9</v>
      </c>
      <c r="AA44" s="71">
        <f>VLOOKUP($A:$A,'3-TR İhracat Göstergeleri'!$A:$P,14,0)</f>
        <v>3605</v>
      </c>
      <c r="AB44" s="75" t="str">
        <f>VLOOKUP($A:$A,'3-TR İhracat Göstergeleri'!$A:$P,15,0)</f>
        <v>0.29</v>
      </c>
      <c r="AC44" s="71">
        <f>VLOOKUP($A:$A,'3-TR İhracat Göstergeleri'!$A:$P,16,0)</f>
        <v>30</v>
      </c>
      <c r="AD44" s="75">
        <f>VLOOKUP($A:$A,'4-Dünya İthahalat Göstergeleri'!$A:$M,2,0)</f>
        <v>3611</v>
      </c>
      <c r="AE44" s="71">
        <f>VLOOKUP($A:$A,'4-Dünya İthahalat Göstergeleri'!$A:$M,3,0)</f>
        <v>-893</v>
      </c>
      <c r="AF44" s="75">
        <f>VLOOKUP($A:$A,'4-Dünya İthahalat Göstergeleri'!$A:$M,4,0)</f>
        <v>775</v>
      </c>
      <c r="AG44" s="71" t="str">
        <f>VLOOKUP($A:$A,'4-Dünya İthahalat Göstergeleri'!$A:$M,5,0)</f>
        <v>Tons</v>
      </c>
      <c r="AH44" s="75">
        <f>VLOOKUP($A:$A,'4-Dünya İthahalat Göstergeleri'!$A:$M,6,0)</f>
        <v>4659</v>
      </c>
      <c r="AI44" s="71">
        <f>VLOOKUP($A:$A,'4-Dünya İthahalat Göstergeleri'!$A:$M,7,0)</f>
        <v>-9</v>
      </c>
      <c r="AJ44" s="75">
        <f>VLOOKUP($A:$A,'4-Dünya İthahalat Göstergeleri'!$A:$M,8,0)</f>
        <v>-12</v>
      </c>
      <c r="AK44" s="71">
        <f>VLOOKUP($A:$A,'4-Dünya İthahalat Göstergeleri'!$A:$M,9,0)</f>
        <v>-46</v>
      </c>
      <c r="AL44" s="75">
        <f>VLOOKUP($A:$A,'4-Dünya İthahalat Göstergeleri'!$A:$M,10,0)</f>
        <v>0.18640921442789768</v>
      </c>
      <c r="AM44" s="71">
        <f>VLOOKUP($A:$A,'4-Dünya İthahalat Göstergeleri'!$A:$M,11,0)</f>
        <v>3605</v>
      </c>
      <c r="AN44" s="75" t="str">
        <f>VLOOKUP($A:$A,'4-Dünya İthahalat Göstergeleri'!$A:$M,12,0)</f>
        <v>0.29</v>
      </c>
      <c r="AO44" s="71">
        <f>VLOOKUP($A:$A,'4-Dünya İthahalat Göstergeleri'!$A:$M,13,0)</f>
        <v>45348</v>
      </c>
      <c r="AP44" s="75">
        <f>VLOOKUP($A:$A,'5-Dünya Yıllar İhracatı'!$A:$F,2,0)</f>
        <v>1187</v>
      </c>
      <c r="AQ44" s="71">
        <f>VLOOKUP($A:$A,'5-Dünya Yıllar İhracatı'!$A:$F,3,0)</f>
        <v>441</v>
      </c>
      <c r="AR44" s="75">
        <f>VLOOKUP($A:$A,'5-Dünya Yıllar İhracatı'!$A:$F,4,0)</f>
        <v>1787</v>
      </c>
      <c r="AS44" s="71">
        <f>VLOOKUP($A:$A,'5-Dünya Yıllar İhracatı'!$A:$F,5,0)</f>
        <v>3460</v>
      </c>
      <c r="AT44" s="75">
        <f>VLOOKUP($A:$A,'5-Dünya Yıllar İhracatı'!$A:$F,6,0)</f>
        <v>2718</v>
      </c>
      <c r="AU44" s="71">
        <f t="shared" si="3"/>
        <v>-21.445086705202314</v>
      </c>
      <c r="AV44" s="75">
        <f t="shared" si="4"/>
        <v>87.925138612827823</v>
      </c>
      <c r="AW44" s="71">
        <f>VLOOKUP($A:$A,'6-TR Yıllar İhracatı'!$A:$H,2,0)</f>
        <v>0</v>
      </c>
      <c r="AX44" s="75">
        <f>VLOOKUP($A:$A,'6-TR Yıllar İhracatı'!$A:$H,3,0)</f>
        <v>0</v>
      </c>
      <c r="AY44" s="71">
        <f>VLOOKUP($A:$A,'6-TR Yıllar İhracatı'!$A:$H,4,0)</f>
        <v>0</v>
      </c>
      <c r="AZ44" s="75">
        <f>VLOOKUP($A:$A,'6-TR Yıllar İhracatı'!$A:$H,5,0)</f>
        <v>1</v>
      </c>
      <c r="BA44" s="71">
        <f>VLOOKUP($A:$A,'6-TR Yıllar İhracatı'!$A:$H,6,0)</f>
        <v>1</v>
      </c>
      <c r="BB44" s="75">
        <f>VLOOKUP($A:$A,'6-TR Yıllar İhracatı'!$A:$H,7,0)</f>
        <v>0</v>
      </c>
      <c r="BC44" s="71">
        <f>VLOOKUP($A:$A,'6-TR Yıllar İhracatı'!$A:$H,8,0)</f>
        <v>4.6929629021282584E-4</v>
      </c>
      <c r="BD44" s="75" t="e">
        <f>VLOOKUP($A:$A,'7-TR Çeyrek Yıllar İhracatı'!$A:$H,2,0)</f>
        <v>#N/A</v>
      </c>
      <c r="BE44" s="71" t="e">
        <f>VLOOKUP($A:$A,'7-TR Çeyrek Yıllar İhracatı'!$A:$H,3,0)</f>
        <v>#N/A</v>
      </c>
      <c r="BF44" s="75" t="e">
        <f>VLOOKUP($A:$A,'7-TR Çeyrek Yıllar İhracatı'!$A:$H,4,0)</f>
        <v>#N/A</v>
      </c>
      <c r="BG44" s="71" t="e">
        <f>VLOOKUP($A:$A,'7-TR Çeyrek Yıllar İhracatı'!$A:$H,5,0)</f>
        <v>#N/A</v>
      </c>
      <c r="BH44" s="75" t="e">
        <f>VLOOKUP($A:$A,'7-TR Çeyrek Yıllar İhracatı'!$A:$H,6,0)</f>
        <v>#N/A</v>
      </c>
      <c r="BI44" s="71" t="e">
        <f>VLOOKUP($A:$A,'7-TR Çeyrek Yıllar İhracatı'!$A:$H,7,0)</f>
        <v>#N/A</v>
      </c>
      <c r="BJ44" s="75">
        <f>VLOOKUP($A:$A,'8- TR Yıllar Birim İhracatı'!$A:$H,2,0)</f>
        <v>0</v>
      </c>
      <c r="BK44" s="71">
        <f>VLOOKUP($A:$A,'8- TR Yıllar Birim İhracatı'!$A:$H,3,0)</f>
        <v>0</v>
      </c>
      <c r="BL44" s="75">
        <f>VLOOKUP($A:$A,'8- TR Yıllar Birim İhracatı'!$A:$H,4,0)</f>
        <v>0</v>
      </c>
      <c r="BM44" s="71">
        <f>VLOOKUP($A:$A,'8- TR Yıllar Birim İhracatı'!$A:$H,5,0)</f>
        <v>1000</v>
      </c>
      <c r="BN44" s="75">
        <f>VLOOKUP($A:$A,'8- TR Yıllar Birim İhracatı'!$A:$H,6,0)</f>
        <v>0</v>
      </c>
      <c r="BO44" s="71">
        <f>VLOOKUP($A:$A,'8- TR Yıllar Birim İhracatı'!$A:$H,7,0)</f>
        <v>1</v>
      </c>
      <c r="BP44" s="75">
        <f>VLOOKUP($A:$A,'8- TR Yıllar Birim İhracatı'!$A:$H,8,0)</f>
        <v>0</v>
      </c>
      <c r="BQ44" s="71">
        <f>VLOOKUP($A:$A,'9-Dünya Yıllar Birim İthalatı'!$A:$N,2,0)</f>
        <v>4314</v>
      </c>
      <c r="BR44" s="75" t="str">
        <f>VLOOKUP($A:$A,'9-Dünya Yıllar Birim İthalatı'!$A:$N,3,0)</f>
        <v>US Dollar/Tons</v>
      </c>
      <c r="BS44" s="71">
        <f>VLOOKUP($A:$A,'9-Dünya Yıllar Birim İthalatı'!$A:$N,4,0)</f>
        <v>4090</v>
      </c>
      <c r="BT44" s="75" t="str">
        <f>VLOOKUP($A:$A,'9-Dünya Yıllar Birim İthalatı'!$A:$N,5,0)</f>
        <v>US Dollar/Tons</v>
      </c>
      <c r="BU44" s="71">
        <f>VLOOKUP($A:$A,'9-Dünya Yıllar Birim İthalatı'!$A:$N,6,0)</f>
        <v>4611</v>
      </c>
      <c r="BV44" s="75" t="str">
        <f>VLOOKUP($A:$A,'9-Dünya Yıllar Birim İthalatı'!$A:$N,7,0)</f>
        <v>US Dollar/Tons</v>
      </c>
      <c r="BW44" s="71">
        <f>VLOOKUP($A:$A,'9-Dünya Yıllar Birim İthalatı'!$A:$N,8,0)</f>
        <v>5415</v>
      </c>
      <c r="BX44" s="75" t="str">
        <f>VLOOKUP($A:$A,'9-Dünya Yıllar Birim İthalatı'!$A:$N,9,0)</f>
        <v>US Dollar/Tons</v>
      </c>
      <c r="BY44" s="71">
        <f>VLOOKUP($A:$A,'9-Dünya Yıllar Birim İthalatı'!$A:$N,10,0)</f>
        <v>4659</v>
      </c>
      <c r="BZ44" s="75" t="str">
        <f>VLOOKUP($A:$A,'9-Dünya Yıllar Birim İthalatı'!$A:$N,11,0)</f>
        <v>US Dollar/Tons</v>
      </c>
      <c r="CA44" s="71">
        <f>VLOOKUP($A:$A,'9-Dünya Yıllar Birim İthalatı'!$A:$N,12,0)</f>
        <v>3611</v>
      </c>
      <c r="CB44" s="75">
        <f>VLOOKUP($A:$A,'9-Dünya Yıllar Birim İthalatı'!$A:$N,13,0)</f>
        <v>775</v>
      </c>
      <c r="CC44" s="71" t="str">
        <f>VLOOKUP($A:$A,'9-Dünya Yıllar Birim İthalatı'!$A:$N,14,0)</f>
        <v>Tons</v>
      </c>
    </row>
    <row r="45" spans="1:81" ht="27.6" x14ac:dyDescent="0.3">
      <c r="A45" s="69" t="s">
        <v>131</v>
      </c>
      <c r="B45" s="73">
        <v>3487</v>
      </c>
      <c r="C45" s="73">
        <v>2163</v>
      </c>
      <c r="D45" s="73">
        <v>3416</v>
      </c>
      <c r="E45" s="73">
        <v>4985</v>
      </c>
      <c r="F45" s="74">
        <v>3548</v>
      </c>
      <c r="G45" s="73">
        <f t="shared" si="0"/>
        <v>-28.826479438314944</v>
      </c>
      <c r="H45" s="74">
        <f t="shared" si="1"/>
        <v>0.18315736872861529</v>
      </c>
      <c r="I45" s="69">
        <f>VLOOKUP($A:$A,'2- Dünya Çeyrek Yıllar İthalatı'!$A:$F,2,0)</f>
        <v>1231</v>
      </c>
      <c r="J45" s="69">
        <f>VLOOKUP($A:$A,'2- Dünya Çeyrek Yıllar İthalatı'!$A:$F,3,0)</f>
        <v>521</v>
      </c>
      <c r="K45" s="69">
        <f>VLOOKUP($A:$A,'2- Dünya Çeyrek Yıllar İthalatı'!$A:$F,4,0)</f>
        <v>774</v>
      </c>
      <c r="L45" s="69">
        <f>VLOOKUP($A:$A,'2- Dünya Çeyrek Yıllar İthalatı'!$A:$F,5,0)</f>
        <v>0</v>
      </c>
      <c r="M45" s="69">
        <f>VLOOKUP($A:$A,'2- Dünya Çeyrek Yıllar İthalatı'!$A:$F,6,0)</f>
        <v>0</v>
      </c>
      <c r="N45" s="69">
        <f t="shared" si="2"/>
        <v>-100</v>
      </c>
      <c r="O45" s="69">
        <f>VLOOKUP($A:$A,'3-TR İhracat Göstergeleri'!$A:$P,2,0)</f>
        <v>0</v>
      </c>
      <c r="P45" s="73">
        <f>VLOOKUP($A:$A,'3-TR İhracat Göstergeleri'!$A:$P,3,0)</f>
        <v>0</v>
      </c>
      <c r="Q45" s="69">
        <f>VLOOKUP($A:$A,'3-TR İhracat Göstergeleri'!$A:$P,4,0)</f>
        <v>0</v>
      </c>
      <c r="R45" s="73">
        <f>VLOOKUP($A:$A,'3-TR İhracat Göstergeleri'!$A:$P,5,0)</f>
        <v>0</v>
      </c>
      <c r="S45" s="69">
        <f>VLOOKUP($A:$A,'3-TR İhracat Göstergeleri'!$A:$P,6,0)</f>
        <v>0</v>
      </c>
      <c r="T45" s="73">
        <f>VLOOKUP($A:$A,'3-TR İhracat Göstergeleri'!$A:$P,7,0)</f>
        <v>0</v>
      </c>
      <c r="U45" s="69">
        <f>VLOOKUP($A:$A,'3-TR İhracat Göstergeleri'!$A:$P,8,0)</f>
        <v>0</v>
      </c>
      <c r="V45" s="73">
        <f>VLOOKUP($A:$A,'3-TR İhracat Göstergeleri'!$A:$P,9,0)</f>
        <v>0</v>
      </c>
      <c r="W45" s="69">
        <f>VLOOKUP($A:$A,'3-TR İhracat Göstergeleri'!$A:$P,10,0)</f>
        <v>0</v>
      </c>
      <c r="X45" s="73">
        <f>VLOOKUP($A:$A,'3-TR İhracat Göstergeleri'!$A:$P,11,0)</f>
        <v>42</v>
      </c>
      <c r="Y45" s="69">
        <f>VLOOKUP($A:$A,'3-TR İhracat Göstergeleri'!$A:$P,12,0)</f>
        <v>0.18315699052622014</v>
      </c>
      <c r="Z45" s="73">
        <f>VLOOKUP($A:$A,'3-TR İhracat Göstergeleri'!$A:$P,13,0)</f>
        <v>9</v>
      </c>
      <c r="AA45" s="69">
        <f>VLOOKUP($A:$A,'3-TR İhracat Göstergeleri'!$A:$P,14,0)</f>
        <v>8332</v>
      </c>
      <c r="AB45" s="73" t="str">
        <f>VLOOKUP($A:$A,'3-TR İhracat Göstergeleri'!$A:$P,15,0)</f>
        <v>0.41</v>
      </c>
      <c r="AC45" s="69">
        <f>VLOOKUP($A:$A,'3-TR İhracat Göstergeleri'!$A:$P,16,0)</f>
        <v>10</v>
      </c>
      <c r="AD45" s="73">
        <f>VLOOKUP($A:$A,'4-Dünya İthahalat Göstergeleri'!$A:$M,2,0)</f>
        <v>3548</v>
      </c>
      <c r="AE45" s="69">
        <f>VLOOKUP($A:$A,'4-Dünya İthahalat Göstergeleri'!$A:$M,3,0)</f>
        <v>-3151</v>
      </c>
      <c r="AF45" s="73">
        <f>VLOOKUP($A:$A,'4-Dünya İthahalat Göstergeleri'!$A:$M,4,0)</f>
        <v>883</v>
      </c>
      <c r="AG45" s="69" t="str">
        <f>VLOOKUP($A:$A,'4-Dünya İthahalat Göstergeleri'!$A:$M,5,0)</f>
        <v>Tons</v>
      </c>
      <c r="AH45" s="73">
        <f>VLOOKUP($A:$A,'4-Dünya İthahalat Göstergeleri'!$A:$M,6,0)</f>
        <v>4018</v>
      </c>
      <c r="AI45" s="69">
        <f>VLOOKUP($A:$A,'4-Dünya İthahalat Göstergeleri'!$A:$M,7,0)</f>
        <v>9</v>
      </c>
      <c r="AJ45" s="73">
        <f>VLOOKUP($A:$A,'4-Dünya İthahalat Göstergeleri'!$A:$M,8,0)</f>
        <v>12</v>
      </c>
      <c r="AK45" s="69">
        <f>VLOOKUP($A:$A,'4-Dünya İthahalat Göstergeleri'!$A:$M,9,0)</f>
        <v>-29</v>
      </c>
      <c r="AL45" s="73">
        <f>VLOOKUP($A:$A,'4-Dünya İthahalat Göstergeleri'!$A:$M,10,0)</f>
        <v>0.18315699052622014</v>
      </c>
      <c r="AM45" s="69">
        <f>VLOOKUP($A:$A,'4-Dünya İthahalat Göstergeleri'!$A:$M,11,0)</f>
        <v>8332</v>
      </c>
      <c r="AN45" s="73" t="str">
        <f>VLOOKUP($A:$A,'4-Dünya İthahalat Göstergeleri'!$A:$M,12,0)</f>
        <v>0.41</v>
      </c>
      <c r="AO45" s="69">
        <f>VLOOKUP($A:$A,'4-Dünya İthahalat Göstergeleri'!$A:$M,13,0)</f>
        <v>45421</v>
      </c>
      <c r="AP45" s="73">
        <f>VLOOKUP($A:$A,'5-Dünya Yıllar İhracatı'!$A:$F,2,0)</f>
        <v>74</v>
      </c>
      <c r="AQ45" s="69">
        <f>VLOOKUP($A:$A,'5-Dünya Yıllar İhracatı'!$A:$F,3,0)</f>
        <v>42</v>
      </c>
      <c r="AR45" s="73">
        <f>VLOOKUP($A:$A,'5-Dünya Yıllar İhracatı'!$A:$F,4,0)</f>
        <v>91</v>
      </c>
      <c r="AS45" s="69">
        <f>VLOOKUP($A:$A,'5-Dünya Yıllar İhracatı'!$A:$F,5,0)</f>
        <v>588</v>
      </c>
      <c r="AT45" s="73">
        <f>VLOOKUP($A:$A,'5-Dünya Yıllar İhracatı'!$A:$F,6,0)</f>
        <v>397</v>
      </c>
      <c r="AU45" s="69">
        <f t="shared" si="3"/>
        <v>-32.482993197278915</v>
      </c>
      <c r="AV45" s="73">
        <f t="shared" si="4"/>
        <v>133.18070095456616</v>
      </c>
      <c r="AW45" s="69" t="e">
        <f>VLOOKUP($A:$A,'6-TR Yıllar İhracatı'!$A:$H,2,0)</f>
        <v>#N/A</v>
      </c>
      <c r="AX45" s="73" t="e">
        <f>VLOOKUP($A:$A,'6-TR Yıllar İhracatı'!$A:$H,3,0)</f>
        <v>#N/A</v>
      </c>
      <c r="AY45" s="69" t="e">
        <f>VLOOKUP($A:$A,'6-TR Yıllar İhracatı'!$A:$H,4,0)</f>
        <v>#N/A</v>
      </c>
      <c r="AZ45" s="73" t="e">
        <f>VLOOKUP($A:$A,'6-TR Yıllar İhracatı'!$A:$H,5,0)</f>
        <v>#N/A</v>
      </c>
      <c r="BA45" s="69" t="e">
        <f>VLOOKUP($A:$A,'6-TR Yıllar İhracatı'!$A:$H,6,0)</f>
        <v>#N/A</v>
      </c>
      <c r="BB45" s="73" t="e">
        <f>VLOOKUP($A:$A,'6-TR Yıllar İhracatı'!$A:$H,7,0)</f>
        <v>#N/A</v>
      </c>
      <c r="BC45" s="69" t="e">
        <f>VLOOKUP($A:$A,'6-TR Yıllar İhracatı'!$A:$H,8,0)</f>
        <v>#N/A</v>
      </c>
      <c r="BD45" s="73" t="e">
        <f>VLOOKUP($A:$A,'7-TR Çeyrek Yıllar İhracatı'!$A:$H,2,0)</f>
        <v>#N/A</v>
      </c>
      <c r="BE45" s="69" t="e">
        <f>VLOOKUP($A:$A,'7-TR Çeyrek Yıllar İhracatı'!$A:$H,3,0)</f>
        <v>#N/A</v>
      </c>
      <c r="BF45" s="73" t="e">
        <f>VLOOKUP($A:$A,'7-TR Çeyrek Yıllar İhracatı'!$A:$H,4,0)</f>
        <v>#N/A</v>
      </c>
      <c r="BG45" s="69" t="e">
        <f>VLOOKUP($A:$A,'7-TR Çeyrek Yıllar İhracatı'!$A:$H,5,0)</f>
        <v>#N/A</v>
      </c>
      <c r="BH45" s="73" t="e">
        <f>VLOOKUP($A:$A,'7-TR Çeyrek Yıllar İhracatı'!$A:$H,6,0)</f>
        <v>#N/A</v>
      </c>
      <c r="BI45" s="69" t="e">
        <f>VLOOKUP($A:$A,'7-TR Çeyrek Yıllar İhracatı'!$A:$H,7,0)</f>
        <v>#N/A</v>
      </c>
      <c r="BJ45" s="73" t="e">
        <f>VLOOKUP($A:$A,'8- TR Yıllar Birim İhracatı'!$A:$H,2,0)</f>
        <v>#N/A</v>
      </c>
      <c r="BK45" s="69" t="e">
        <f>VLOOKUP($A:$A,'8- TR Yıllar Birim İhracatı'!$A:$H,3,0)</f>
        <v>#N/A</v>
      </c>
      <c r="BL45" s="73" t="e">
        <f>VLOOKUP($A:$A,'8- TR Yıllar Birim İhracatı'!$A:$H,4,0)</f>
        <v>#N/A</v>
      </c>
      <c r="BM45" s="69" t="e">
        <f>VLOOKUP($A:$A,'8- TR Yıllar Birim İhracatı'!$A:$H,5,0)</f>
        <v>#N/A</v>
      </c>
      <c r="BN45" s="73" t="e">
        <f>VLOOKUP($A:$A,'8- TR Yıllar Birim İhracatı'!$A:$H,6,0)</f>
        <v>#N/A</v>
      </c>
      <c r="BO45" s="69" t="e">
        <f>VLOOKUP($A:$A,'8- TR Yıllar Birim İhracatı'!$A:$H,7,0)</f>
        <v>#N/A</v>
      </c>
      <c r="BP45" s="73" t="e">
        <f>VLOOKUP($A:$A,'8- TR Yıllar Birim İhracatı'!$A:$H,8,0)</f>
        <v>#N/A</v>
      </c>
      <c r="BQ45" s="69">
        <f>VLOOKUP($A:$A,'9-Dünya Yıllar Birim İthalatı'!$A:$N,2,0)</f>
        <v>4877</v>
      </c>
      <c r="BR45" s="73" t="str">
        <f>VLOOKUP($A:$A,'9-Dünya Yıllar Birim İthalatı'!$A:$N,3,0)</f>
        <v>US Dollar/Tons</v>
      </c>
      <c r="BS45" s="69">
        <f>VLOOKUP($A:$A,'9-Dünya Yıllar Birim İthalatı'!$A:$N,4,0)</f>
        <v>4563</v>
      </c>
      <c r="BT45" s="73" t="str">
        <f>VLOOKUP($A:$A,'9-Dünya Yıllar Birim İthalatı'!$A:$N,5,0)</f>
        <v>US Dollar/Tons</v>
      </c>
      <c r="BU45" s="69">
        <f>VLOOKUP($A:$A,'9-Dünya Yıllar Birim İthalatı'!$A:$N,6,0)</f>
        <v>4465</v>
      </c>
      <c r="BV45" s="73" t="str">
        <f>VLOOKUP($A:$A,'9-Dünya Yıllar Birim İthalatı'!$A:$N,7,0)</f>
        <v>US Dollar/Tons</v>
      </c>
      <c r="BW45" s="69">
        <f>VLOOKUP($A:$A,'9-Dünya Yıllar Birim İthalatı'!$A:$N,8,0)</f>
        <v>5281</v>
      </c>
      <c r="BX45" s="73" t="str">
        <f>VLOOKUP($A:$A,'9-Dünya Yıllar Birim İthalatı'!$A:$N,9,0)</f>
        <v>US Dollar/Tons</v>
      </c>
      <c r="BY45" s="69">
        <f>VLOOKUP($A:$A,'9-Dünya Yıllar Birim İthalatı'!$A:$N,10,0)</f>
        <v>4018</v>
      </c>
      <c r="BZ45" s="73" t="str">
        <f>VLOOKUP($A:$A,'9-Dünya Yıllar Birim İthalatı'!$A:$N,11,0)</f>
        <v>US Dollar/Tons</v>
      </c>
      <c r="CA45" s="69">
        <f>VLOOKUP($A:$A,'9-Dünya Yıllar Birim İthalatı'!$A:$N,12,0)</f>
        <v>3548</v>
      </c>
      <c r="CB45" s="73">
        <f>VLOOKUP($A:$A,'9-Dünya Yıllar Birim İthalatı'!$A:$N,13,0)</f>
        <v>883</v>
      </c>
      <c r="CC45" s="69" t="str">
        <f>VLOOKUP($A:$A,'9-Dünya Yıllar Birim İthalatı'!$A:$N,14,0)</f>
        <v>Tons</v>
      </c>
    </row>
    <row r="46" spans="1:81" ht="27.6" x14ac:dyDescent="0.3">
      <c r="A46" s="71" t="s">
        <v>130</v>
      </c>
      <c r="B46" s="75">
        <v>1388</v>
      </c>
      <c r="C46" s="75">
        <v>905</v>
      </c>
      <c r="D46" s="75">
        <v>2522</v>
      </c>
      <c r="E46" s="75">
        <v>2267</v>
      </c>
      <c r="F46" s="76">
        <v>3468</v>
      </c>
      <c r="G46" s="75">
        <f t="shared" si="0"/>
        <v>52.977503308337006</v>
      </c>
      <c r="H46" s="76">
        <f t="shared" si="1"/>
        <v>0.17902755207182577</v>
      </c>
      <c r="I46" s="71">
        <f>VLOOKUP($A:$A,'2- Dünya Çeyrek Yıllar İthalatı'!$A:$F,2,0)</f>
        <v>458</v>
      </c>
      <c r="J46" s="71">
        <f>VLOOKUP($A:$A,'2- Dünya Çeyrek Yıllar İthalatı'!$A:$F,3,0)</f>
        <v>924</v>
      </c>
      <c r="K46" s="71">
        <f>VLOOKUP($A:$A,'2- Dünya Çeyrek Yıllar İthalatı'!$A:$F,4,0)</f>
        <v>1512</v>
      </c>
      <c r="L46" s="71">
        <f>VLOOKUP($A:$A,'2- Dünya Çeyrek Yıllar İthalatı'!$A:$F,5,0)</f>
        <v>0</v>
      </c>
      <c r="M46" s="71">
        <f>VLOOKUP($A:$A,'2- Dünya Çeyrek Yıllar İthalatı'!$A:$F,6,0)</f>
        <v>0</v>
      </c>
      <c r="N46" s="71">
        <f t="shared" si="2"/>
        <v>-100</v>
      </c>
      <c r="O46" s="71">
        <f>VLOOKUP($A:$A,'3-TR İhracat Göstergeleri'!$A:$P,2,0)</f>
        <v>0</v>
      </c>
      <c r="P46" s="75">
        <f>VLOOKUP($A:$A,'3-TR İhracat Göstergeleri'!$A:$P,3,0)</f>
        <v>0</v>
      </c>
      <c r="Q46" s="71">
        <f>VLOOKUP($A:$A,'3-TR İhracat Göstergeleri'!$A:$P,4,0)</f>
        <v>0</v>
      </c>
      <c r="R46" s="75">
        <f>VLOOKUP($A:$A,'3-TR İhracat Göstergeleri'!$A:$P,5,0)</f>
        <v>0</v>
      </c>
      <c r="S46" s="71">
        <f>VLOOKUP($A:$A,'3-TR İhracat Göstergeleri'!$A:$P,6,0)</f>
        <v>0</v>
      </c>
      <c r="T46" s="75">
        <f>VLOOKUP($A:$A,'3-TR İhracat Göstergeleri'!$A:$P,7,0)</f>
        <v>0</v>
      </c>
      <c r="U46" s="71">
        <f>VLOOKUP($A:$A,'3-TR İhracat Göstergeleri'!$A:$P,8,0)</f>
        <v>0</v>
      </c>
      <c r="V46" s="75">
        <f>VLOOKUP($A:$A,'3-TR İhracat Göstergeleri'!$A:$P,9,0)</f>
        <v>0</v>
      </c>
      <c r="W46" s="71">
        <f>VLOOKUP($A:$A,'3-TR İhracat Göstergeleri'!$A:$P,10,0)</f>
        <v>0</v>
      </c>
      <c r="X46" s="75">
        <f>VLOOKUP($A:$A,'3-TR İhracat Göstergeleri'!$A:$P,11,0)</f>
        <v>43</v>
      </c>
      <c r="Y46" s="71">
        <f>VLOOKUP($A:$A,'3-TR İhracat Göstergeleri'!$A:$P,12,0)</f>
        <v>0.17902718239710583</v>
      </c>
      <c r="Z46" s="75">
        <f>VLOOKUP($A:$A,'3-TR İhracat Göstergeleri'!$A:$P,13,0)</f>
        <v>32</v>
      </c>
      <c r="AA46" s="71">
        <f>VLOOKUP($A:$A,'3-TR İhracat Göstergeleri'!$A:$P,14,0)</f>
        <v>3327</v>
      </c>
      <c r="AB46" s="75" t="str">
        <f>VLOOKUP($A:$A,'3-TR İhracat Göstergeleri'!$A:$P,15,0)</f>
        <v>0.59</v>
      </c>
      <c r="AC46" s="71">
        <f>VLOOKUP($A:$A,'3-TR İhracat Göstergeleri'!$A:$P,16,0)</f>
        <v>22</v>
      </c>
      <c r="AD46" s="75">
        <f>VLOOKUP($A:$A,'4-Dünya İthahalat Göstergeleri'!$A:$M,2,0)</f>
        <v>3468</v>
      </c>
      <c r="AE46" s="71">
        <f>VLOOKUP($A:$A,'4-Dünya İthahalat Göstergeleri'!$A:$M,3,0)</f>
        <v>-3344</v>
      </c>
      <c r="AF46" s="75">
        <f>VLOOKUP($A:$A,'4-Dünya İthahalat Göstergeleri'!$A:$M,4,0)</f>
        <v>614</v>
      </c>
      <c r="AG46" s="71" t="str">
        <f>VLOOKUP($A:$A,'4-Dünya İthahalat Göstergeleri'!$A:$M,5,0)</f>
        <v>Tons</v>
      </c>
      <c r="AH46" s="75">
        <f>VLOOKUP($A:$A,'4-Dünya İthahalat Göstergeleri'!$A:$M,6,0)</f>
        <v>5648</v>
      </c>
      <c r="AI46" s="71">
        <f>VLOOKUP($A:$A,'4-Dünya İthahalat Göstergeleri'!$A:$M,7,0)</f>
        <v>32</v>
      </c>
      <c r="AJ46" s="75">
        <f>VLOOKUP($A:$A,'4-Dünya İthahalat Göstergeleri'!$A:$M,8,0)</f>
        <v>45</v>
      </c>
      <c r="AK46" s="71">
        <f>VLOOKUP($A:$A,'4-Dünya İthahalat Göstergeleri'!$A:$M,9,0)</f>
        <v>53</v>
      </c>
      <c r="AL46" s="75">
        <f>VLOOKUP($A:$A,'4-Dünya İthahalat Göstergeleri'!$A:$M,10,0)</f>
        <v>0.17902718239710583</v>
      </c>
      <c r="AM46" s="71">
        <f>VLOOKUP($A:$A,'4-Dünya İthahalat Göstergeleri'!$A:$M,11,0)</f>
        <v>3327</v>
      </c>
      <c r="AN46" s="75" t="str">
        <f>VLOOKUP($A:$A,'4-Dünya İthahalat Göstergeleri'!$A:$M,12,0)</f>
        <v>0.59</v>
      </c>
      <c r="AO46" s="71">
        <f>VLOOKUP($A:$A,'4-Dünya İthahalat Göstergeleri'!$A:$M,13,0)</f>
        <v>45311</v>
      </c>
      <c r="AP46" s="75">
        <f>VLOOKUP($A:$A,'5-Dünya Yıllar İhracatı'!$A:$F,2,0)</f>
        <v>61</v>
      </c>
      <c r="AQ46" s="71">
        <f>VLOOKUP($A:$A,'5-Dünya Yıllar İhracatı'!$A:$F,3,0)</f>
        <v>29</v>
      </c>
      <c r="AR46" s="75">
        <f>VLOOKUP($A:$A,'5-Dünya Yıllar İhracatı'!$A:$F,4,0)</f>
        <v>60</v>
      </c>
      <c r="AS46" s="71">
        <f>VLOOKUP($A:$A,'5-Dünya Yıllar İhracatı'!$A:$F,5,0)</f>
        <v>4</v>
      </c>
      <c r="AT46" s="75">
        <f>VLOOKUP($A:$A,'5-Dünya Yıllar İhracatı'!$A:$F,6,0)</f>
        <v>124</v>
      </c>
      <c r="AU46" s="71">
        <f t="shared" si="3"/>
        <v>3000</v>
      </c>
      <c r="AV46" s="75">
        <f t="shared" si="4"/>
        <v>-12300.039606484539</v>
      </c>
      <c r="AW46" s="71" t="e">
        <f>VLOOKUP($A:$A,'6-TR Yıllar İhracatı'!$A:$H,2,0)</f>
        <v>#N/A</v>
      </c>
      <c r="AX46" s="75" t="e">
        <f>VLOOKUP($A:$A,'6-TR Yıllar İhracatı'!$A:$H,3,0)</f>
        <v>#N/A</v>
      </c>
      <c r="AY46" s="71" t="e">
        <f>VLOOKUP($A:$A,'6-TR Yıllar İhracatı'!$A:$H,4,0)</f>
        <v>#N/A</v>
      </c>
      <c r="AZ46" s="75" t="e">
        <f>VLOOKUP($A:$A,'6-TR Yıllar İhracatı'!$A:$H,5,0)</f>
        <v>#N/A</v>
      </c>
      <c r="BA46" s="71" t="e">
        <f>VLOOKUP($A:$A,'6-TR Yıllar İhracatı'!$A:$H,6,0)</f>
        <v>#N/A</v>
      </c>
      <c r="BB46" s="75" t="e">
        <f>VLOOKUP($A:$A,'6-TR Yıllar İhracatı'!$A:$H,7,0)</f>
        <v>#N/A</v>
      </c>
      <c r="BC46" s="71" t="e">
        <f>VLOOKUP($A:$A,'6-TR Yıllar İhracatı'!$A:$H,8,0)</f>
        <v>#N/A</v>
      </c>
      <c r="BD46" s="75" t="e">
        <f>VLOOKUP($A:$A,'7-TR Çeyrek Yıllar İhracatı'!$A:$H,2,0)</f>
        <v>#N/A</v>
      </c>
      <c r="BE46" s="71" t="e">
        <f>VLOOKUP($A:$A,'7-TR Çeyrek Yıllar İhracatı'!$A:$H,3,0)</f>
        <v>#N/A</v>
      </c>
      <c r="BF46" s="75" t="e">
        <f>VLOOKUP($A:$A,'7-TR Çeyrek Yıllar İhracatı'!$A:$H,4,0)</f>
        <v>#N/A</v>
      </c>
      <c r="BG46" s="71" t="e">
        <f>VLOOKUP($A:$A,'7-TR Çeyrek Yıllar İhracatı'!$A:$H,5,0)</f>
        <v>#N/A</v>
      </c>
      <c r="BH46" s="75" t="e">
        <f>VLOOKUP($A:$A,'7-TR Çeyrek Yıllar İhracatı'!$A:$H,6,0)</f>
        <v>#N/A</v>
      </c>
      <c r="BI46" s="71" t="e">
        <f>VLOOKUP($A:$A,'7-TR Çeyrek Yıllar İhracatı'!$A:$H,7,0)</f>
        <v>#N/A</v>
      </c>
      <c r="BJ46" s="75" t="e">
        <f>VLOOKUP($A:$A,'8- TR Yıllar Birim İhracatı'!$A:$H,2,0)</f>
        <v>#N/A</v>
      </c>
      <c r="BK46" s="71" t="e">
        <f>VLOOKUP($A:$A,'8- TR Yıllar Birim İhracatı'!$A:$H,3,0)</f>
        <v>#N/A</v>
      </c>
      <c r="BL46" s="75" t="e">
        <f>VLOOKUP($A:$A,'8- TR Yıllar Birim İhracatı'!$A:$H,4,0)</f>
        <v>#N/A</v>
      </c>
      <c r="BM46" s="71" t="e">
        <f>VLOOKUP($A:$A,'8- TR Yıllar Birim İhracatı'!$A:$H,5,0)</f>
        <v>#N/A</v>
      </c>
      <c r="BN46" s="75" t="e">
        <f>VLOOKUP($A:$A,'8- TR Yıllar Birim İhracatı'!$A:$H,6,0)</f>
        <v>#N/A</v>
      </c>
      <c r="BO46" s="71" t="e">
        <f>VLOOKUP($A:$A,'8- TR Yıllar Birim İhracatı'!$A:$H,7,0)</f>
        <v>#N/A</v>
      </c>
      <c r="BP46" s="75" t="e">
        <f>VLOOKUP($A:$A,'8- TR Yıllar Birim İhracatı'!$A:$H,8,0)</f>
        <v>#N/A</v>
      </c>
      <c r="BQ46" s="71">
        <f>VLOOKUP($A:$A,'9-Dünya Yıllar Birim İthalatı'!$A:$N,2,0)</f>
        <v>8165</v>
      </c>
      <c r="BR46" s="75" t="str">
        <f>VLOOKUP($A:$A,'9-Dünya Yıllar Birim İthalatı'!$A:$N,3,0)</f>
        <v>US Dollar/Tons</v>
      </c>
      <c r="BS46" s="71">
        <f>VLOOKUP($A:$A,'9-Dünya Yıllar Birim İthalatı'!$A:$N,4,0)</f>
        <v>7605</v>
      </c>
      <c r="BT46" s="75" t="str">
        <f>VLOOKUP($A:$A,'9-Dünya Yıllar Birim İthalatı'!$A:$N,5,0)</f>
        <v>US Dollar/Tons</v>
      </c>
      <c r="BU46" s="71">
        <f>VLOOKUP($A:$A,'9-Dünya Yıllar Birim İthalatı'!$A:$N,6,0)</f>
        <v>17887</v>
      </c>
      <c r="BV46" s="75" t="str">
        <f>VLOOKUP($A:$A,'9-Dünya Yıllar Birim İthalatı'!$A:$N,7,0)</f>
        <v>US Dollar/Tons</v>
      </c>
      <c r="BW46" s="71">
        <f>VLOOKUP($A:$A,'9-Dünya Yıllar Birim İthalatı'!$A:$N,8,0)</f>
        <v>6094</v>
      </c>
      <c r="BX46" s="75" t="str">
        <f>VLOOKUP($A:$A,'9-Dünya Yıllar Birim İthalatı'!$A:$N,9,0)</f>
        <v>US Dollar/Tons</v>
      </c>
      <c r="BY46" s="71">
        <f>VLOOKUP($A:$A,'9-Dünya Yıllar Birim İthalatı'!$A:$N,10,0)</f>
        <v>5648</v>
      </c>
      <c r="BZ46" s="75" t="str">
        <f>VLOOKUP($A:$A,'9-Dünya Yıllar Birim İthalatı'!$A:$N,11,0)</f>
        <v>US Dollar/Tons</v>
      </c>
      <c r="CA46" s="71">
        <f>VLOOKUP($A:$A,'9-Dünya Yıllar Birim İthalatı'!$A:$N,12,0)</f>
        <v>3468</v>
      </c>
      <c r="CB46" s="75">
        <f>VLOOKUP($A:$A,'9-Dünya Yıllar Birim İthalatı'!$A:$N,13,0)</f>
        <v>614</v>
      </c>
      <c r="CC46" s="71" t="str">
        <f>VLOOKUP($A:$A,'9-Dünya Yıllar Birim İthalatı'!$A:$N,14,0)</f>
        <v>Tons</v>
      </c>
    </row>
    <row r="47" spans="1:81" ht="27.6" x14ac:dyDescent="0.3">
      <c r="A47" s="69" t="s">
        <v>129</v>
      </c>
      <c r="B47" s="73">
        <v>4587</v>
      </c>
      <c r="C47" s="73">
        <v>5344</v>
      </c>
      <c r="D47" s="73">
        <v>3527</v>
      </c>
      <c r="E47" s="73">
        <v>3651</v>
      </c>
      <c r="F47" s="74">
        <v>2863</v>
      </c>
      <c r="G47" s="73">
        <f t="shared" si="0"/>
        <v>-21.5831279101616</v>
      </c>
      <c r="H47" s="74">
        <f t="shared" si="1"/>
        <v>0.14779581360485503</v>
      </c>
      <c r="I47" s="69">
        <f>VLOOKUP($A:$A,'2- Dünya Çeyrek Yıllar İthalatı'!$A:$F,2,0)</f>
        <v>423</v>
      </c>
      <c r="J47" s="69">
        <f>VLOOKUP($A:$A,'2- Dünya Çeyrek Yıllar İthalatı'!$A:$F,3,0)</f>
        <v>671</v>
      </c>
      <c r="K47" s="69">
        <f>VLOOKUP($A:$A,'2- Dünya Çeyrek Yıllar İthalatı'!$A:$F,4,0)</f>
        <v>802</v>
      </c>
      <c r="L47" s="69">
        <f>VLOOKUP($A:$A,'2- Dünya Çeyrek Yıllar İthalatı'!$A:$F,5,0)</f>
        <v>0</v>
      </c>
      <c r="M47" s="69">
        <f>VLOOKUP($A:$A,'2- Dünya Çeyrek Yıllar İthalatı'!$A:$F,6,0)</f>
        <v>0</v>
      </c>
      <c r="N47" s="69">
        <f t="shared" si="2"/>
        <v>-100</v>
      </c>
      <c r="O47" s="69">
        <f>VLOOKUP($A:$A,'3-TR İhracat Göstergeleri'!$A:$P,2,0)</f>
        <v>28</v>
      </c>
      <c r="P47" s="73">
        <f>VLOOKUP($A:$A,'3-TR İhracat Göstergeleri'!$A:$P,3,0)</f>
        <v>28</v>
      </c>
      <c r="Q47" s="69">
        <f>VLOOKUP($A:$A,'3-TR İhracat Göstergeleri'!$A:$P,4,0)</f>
        <v>1.3140296125959124E-2</v>
      </c>
      <c r="R47" s="73">
        <f>VLOOKUP($A:$A,'3-TR İhracat Göstergeleri'!$A:$P,5,0)</f>
        <v>4</v>
      </c>
      <c r="S47" s="69" t="str">
        <f>VLOOKUP($A:$A,'3-TR İhracat Göstergeleri'!$A:$P,6,0)</f>
        <v>Tons</v>
      </c>
      <c r="T47" s="73">
        <f>VLOOKUP($A:$A,'3-TR İhracat Göstergeleri'!$A:$P,7,0)</f>
        <v>7000</v>
      </c>
      <c r="U47" s="69">
        <f>VLOOKUP($A:$A,'3-TR İhracat Göstergeleri'!$A:$P,8,0)</f>
        <v>-73</v>
      </c>
      <c r="V47" s="73">
        <f>VLOOKUP($A:$A,'3-TR İhracat Göstergeleri'!$A:$P,9,0)</f>
        <v>-69</v>
      </c>
      <c r="W47" s="69">
        <f>VLOOKUP($A:$A,'3-TR İhracat Göstergeleri'!$A:$P,10,0)</f>
        <v>263</v>
      </c>
      <c r="X47" s="73">
        <f>VLOOKUP($A:$A,'3-TR İhracat Göstergeleri'!$A:$P,11,0)</f>
        <v>44</v>
      </c>
      <c r="Y47" s="69">
        <f>VLOOKUP($A:$A,'3-TR İhracat Göstergeleri'!$A:$P,12,0)</f>
        <v>0.14779550842067879</v>
      </c>
      <c r="Z47" s="73">
        <f>VLOOKUP($A:$A,'3-TR İhracat Göstergeleri'!$A:$P,13,0)</f>
        <v>-12</v>
      </c>
      <c r="AA47" s="69">
        <f>VLOOKUP($A:$A,'3-TR İhracat Göstergeleri'!$A:$P,14,0)</f>
        <v>1786</v>
      </c>
      <c r="AB47" s="73" t="str">
        <f>VLOOKUP($A:$A,'3-TR İhracat Göstergeleri'!$A:$P,15,0)</f>
        <v>0.21</v>
      </c>
      <c r="AC47" s="69">
        <f>VLOOKUP($A:$A,'3-TR İhracat Göstergeleri'!$A:$P,16,0)</f>
        <v>5</v>
      </c>
      <c r="AD47" s="73">
        <f>VLOOKUP($A:$A,'4-Dünya İthahalat Göstergeleri'!$A:$M,2,0)</f>
        <v>2863</v>
      </c>
      <c r="AE47" s="69">
        <f>VLOOKUP($A:$A,'4-Dünya İthahalat Göstergeleri'!$A:$M,3,0)</f>
        <v>-2863</v>
      </c>
      <c r="AF47" s="73">
        <f>VLOOKUP($A:$A,'4-Dünya İthahalat Göstergeleri'!$A:$M,4,0)</f>
        <v>292</v>
      </c>
      <c r="AG47" s="69" t="str">
        <f>VLOOKUP($A:$A,'4-Dünya İthahalat Göstergeleri'!$A:$M,5,0)</f>
        <v>Tons</v>
      </c>
      <c r="AH47" s="73">
        <f>VLOOKUP($A:$A,'4-Dünya İthahalat Göstergeleri'!$A:$M,6,0)</f>
        <v>9805</v>
      </c>
      <c r="AI47" s="69">
        <f>VLOOKUP($A:$A,'4-Dünya İthahalat Göstergeleri'!$A:$M,7,0)</f>
        <v>-12</v>
      </c>
      <c r="AJ47" s="73">
        <f>VLOOKUP($A:$A,'4-Dünya İthahalat Göstergeleri'!$A:$M,8,0)</f>
        <v>-15</v>
      </c>
      <c r="AK47" s="69">
        <f>VLOOKUP($A:$A,'4-Dünya İthahalat Göstergeleri'!$A:$M,9,0)</f>
        <v>-22</v>
      </c>
      <c r="AL47" s="73">
        <f>VLOOKUP($A:$A,'4-Dünya İthahalat Göstergeleri'!$A:$M,10,0)</f>
        <v>0.14779550842067879</v>
      </c>
      <c r="AM47" s="69">
        <f>VLOOKUP($A:$A,'4-Dünya İthahalat Göstergeleri'!$A:$M,11,0)</f>
        <v>1786</v>
      </c>
      <c r="AN47" s="73" t="str">
        <f>VLOOKUP($A:$A,'4-Dünya İthahalat Göstergeleri'!$A:$M,12,0)</f>
        <v>0.21</v>
      </c>
      <c r="AO47" s="69">
        <f>VLOOKUP($A:$A,'4-Dünya İthahalat Göstergeleri'!$A:$M,13,0)</f>
        <v>45478</v>
      </c>
      <c r="AP47" s="73">
        <f>VLOOKUP($A:$A,'5-Dünya Yıllar İhracatı'!$A:$F,2,0)</f>
        <v>16</v>
      </c>
      <c r="AQ47" s="69">
        <f>VLOOKUP($A:$A,'5-Dünya Yıllar İhracatı'!$A:$F,3,0)</f>
        <v>5</v>
      </c>
      <c r="AR47" s="73">
        <f>VLOOKUP($A:$A,'5-Dünya Yıllar İhracatı'!$A:$F,4,0)</f>
        <v>1</v>
      </c>
      <c r="AS47" s="69">
        <f>VLOOKUP($A:$A,'5-Dünya Yıllar İhracatı'!$A:$F,5,0)</f>
        <v>211</v>
      </c>
      <c r="AT47" s="73">
        <f>VLOOKUP($A:$A,'5-Dünya Yıllar İhracatı'!$A:$F,6,0)</f>
        <v>0</v>
      </c>
      <c r="AU47" s="69">
        <f t="shared" si="3"/>
        <v>-100</v>
      </c>
      <c r="AV47" s="73">
        <f t="shared" si="4"/>
        <v>410.00132021615127</v>
      </c>
      <c r="AW47" s="69">
        <f>VLOOKUP($A:$A,'6-TR Yıllar İhracatı'!$A:$H,2,0)</f>
        <v>1055</v>
      </c>
      <c r="AX47" s="73">
        <f>VLOOKUP($A:$A,'6-TR Yıllar İhracatı'!$A:$H,3,0)</f>
        <v>2952</v>
      </c>
      <c r="AY47" s="69">
        <f>VLOOKUP($A:$A,'6-TR Yıllar İhracatı'!$A:$H,4,0)</f>
        <v>3002</v>
      </c>
      <c r="AZ47" s="73">
        <f>VLOOKUP($A:$A,'6-TR Yıllar İhracatı'!$A:$H,5,0)</f>
        <v>8</v>
      </c>
      <c r="BA47" s="69">
        <f>VLOOKUP($A:$A,'6-TR Yıllar İhracatı'!$A:$H,6,0)</f>
        <v>28</v>
      </c>
      <c r="BB47" s="73">
        <f>VLOOKUP($A:$A,'6-TR Yıllar İhracatı'!$A:$H,7,0)</f>
        <v>2500</v>
      </c>
      <c r="BC47" s="69">
        <f>VLOOKUP($A:$A,'6-TR Yıllar İhracatı'!$A:$H,8,0)</f>
        <v>1.3140296125959124E-2</v>
      </c>
      <c r="BD47" s="73">
        <f>VLOOKUP($A:$A,'7-TR Çeyrek Yıllar İhracatı'!$A:$H,2,0)</f>
        <v>6</v>
      </c>
      <c r="BE47" s="69">
        <f>VLOOKUP($A:$A,'7-TR Çeyrek Yıllar İhracatı'!$A:$H,3,0)</f>
        <v>19</v>
      </c>
      <c r="BF47" s="73">
        <f>VLOOKUP($A:$A,'7-TR Çeyrek Yıllar İhracatı'!$A:$H,4,0)</f>
        <v>3</v>
      </c>
      <c r="BG47" s="69">
        <f>VLOOKUP($A:$A,'7-TR Çeyrek Yıllar İhracatı'!$A:$H,5,0)</f>
        <v>0</v>
      </c>
      <c r="BH47" s="73">
        <f>VLOOKUP($A:$A,'7-TR Çeyrek Yıllar İhracatı'!$A:$H,6,0)</f>
        <v>74</v>
      </c>
      <c r="BI47" s="69">
        <f>VLOOKUP($A:$A,'7-TR Çeyrek Yıllar İhracatı'!$A:$H,7,0)</f>
        <v>1133.3333333333335</v>
      </c>
      <c r="BJ47" s="73">
        <f>VLOOKUP($A:$A,'8- TR Yıllar Birim İhracatı'!$A:$H,2,0)</f>
        <v>9095</v>
      </c>
      <c r="BK47" s="69">
        <f>VLOOKUP($A:$A,'8- TR Yıllar Birim İhracatı'!$A:$H,3,0)</f>
        <v>11398</v>
      </c>
      <c r="BL47" s="73">
        <f>VLOOKUP($A:$A,'8- TR Yıllar Birim İhracatı'!$A:$H,4,0)</f>
        <v>10007</v>
      </c>
      <c r="BM47" s="69">
        <f>VLOOKUP($A:$A,'8- TR Yıllar Birim İhracatı'!$A:$H,5,0)</f>
        <v>4000</v>
      </c>
      <c r="BN47" s="73">
        <f>VLOOKUP($A:$A,'8- TR Yıllar Birim İhracatı'!$A:$H,6,0)</f>
        <v>7000</v>
      </c>
      <c r="BO47" s="69">
        <f>VLOOKUP($A:$A,'8- TR Yıllar Birim İhracatı'!$A:$H,7,0)</f>
        <v>28</v>
      </c>
      <c r="BP47" s="73">
        <f>VLOOKUP($A:$A,'8- TR Yıllar Birim İhracatı'!$A:$H,8,0)</f>
        <v>4</v>
      </c>
      <c r="BQ47" s="69">
        <f>VLOOKUP($A:$A,'9-Dünya Yıllar Birim İthalatı'!$A:$N,2,0)</f>
        <v>9047</v>
      </c>
      <c r="BR47" s="73" t="str">
        <f>VLOOKUP($A:$A,'9-Dünya Yıllar Birim İthalatı'!$A:$N,3,0)</f>
        <v>US Dollar/Tons</v>
      </c>
      <c r="BS47" s="69">
        <f>VLOOKUP($A:$A,'9-Dünya Yıllar Birim İthalatı'!$A:$N,4,0)</f>
        <v>9278</v>
      </c>
      <c r="BT47" s="73" t="str">
        <f>VLOOKUP($A:$A,'9-Dünya Yıllar Birim İthalatı'!$A:$N,5,0)</f>
        <v>US Dollar/Tons</v>
      </c>
      <c r="BU47" s="69">
        <f>VLOOKUP($A:$A,'9-Dünya Yıllar Birim İthalatı'!$A:$N,6,0)</f>
        <v>8774</v>
      </c>
      <c r="BV47" s="73" t="str">
        <f>VLOOKUP($A:$A,'9-Dünya Yıllar Birim İthalatı'!$A:$N,7,0)</f>
        <v>US Dollar/Tons</v>
      </c>
      <c r="BW47" s="69">
        <f>VLOOKUP($A:$A,'9-Dünya Yıllar Birim İthalatı'!$A:$N,8,0)</f>
        <v>10227</v>
      </c>
      <c r="BX47" s="73" t="str">
        <f>VLOOKUP($A:$A,'9-Dünya Yıllar Birim İthalatı'!$A:$N,9,0)</f>
        <v>US Dollar/Tons</v>
      </c>
      <c r="BY47" s="69">
        <f>VLOOKUP($A:$A,'9-Dünya Yıllar Birim İthalatı'!$A:$N,10,0)</f>
        <v>9805</v>
      </c>
      <c r="BZ47" s="73" t="str">
        <f>VLOOKUP($A:$A,'9-Dünya Yıllar Birim İthalatı'!$A:$N,11,0)</f>
        <v>US Dollar/Tons</v>
      </c>
      <c r="CA47" s="69">
        <f>VLOOKUP($A:$A,'9-Dünya Yıllar Birim İthalatı'!$A:$N,12,0)</f>
        <v>2863</v>
      </c>
      <c r="CB47" s="73">
        <f>VLOOKUP($A:$A,'9-Dünya Yıllar Birim İthalatı'!$A:$N,13,0)</f>
        <v>292</v>
      </c>
      <c r="CC47" s="69" t="str">
        <f>VLOOKUP($A:$A,'9-Dünya Yıllar Birim İthalatı'!$A:$N,14,0)</f>
        <v>Tons</v>
      </c>
    </row>
    <row r="48" spans="1:81" ht="27.6" x14ac:dyDescent="0.3">
      <c r="A48" s="71" t="s">
        <v>128</v>
      </c>
      <c r="B48" s="75">
        <v>11114</v>
      </c>
      <c r="C48" s="75">
        <v>3142</v>
      </c>
      <c r="D48" s="75">
        <v>5372</v>
      </c>
      <c r="E48" s="75">
        <v>5002</v>
      </c>
      <c r="F48" s="76">
        <v>2833</v>
      </c>
      <c r="G48" s="75">
        <f t="shared" si="0"/>
        <v>-43.362654938024789</v>
      </c>
      <c r="H48" s="76">
        <f t="shared" si="1"/>
        <v>0.14624713235855893</v>
      </c>
      <c r="I48" s="71">
        <f>VLOOKUP($A:$A,'2- Dünya Çeyrek Yıllar İthalatı'!$A:$F,2,0)</f>
        <v>525</v>
      </c>
      <c r="J48" s="71">
        <f>VLOOKUP($A:$A,'2- Dünya Çeyrek Yıllar İthalatı'!$A:$F,3,0)</f>
        <v>1001</v>
      </c>
      <c r="K48" s="71">
        <f>VLOOKUP($A:$A,'2- Dünya Çeyrek Yıllar İthalatı'!$A:$F,4,0)</f>
        <v>641</v>
      </c>
      <c r="L48" s="71">
        <f>VLOOKUP($A:$A,'2- Dünya Çeyrek Yıllar İthalatı'!$A:$F,5,0)</f>
        <v>0</v>
      </c>
      <c r="M48" s="71">
        <f>VLOOKUP($A:$A,'2- Dünya Çeyrek Yıllar İthalatı'!$A:$F,6,0)</f>
        <v>0</v>
      </c>
      <c r="N48" s="71">
        <f t="shared" si="2"/>
        <v>-100</v>
      </c>
      <c r="O48" s="71">
        <f>VLOOKUP($A:$A,'3-TR İhracat Göstergeleri'!$A:$P,2,0)</f>
        <v>0</v>
      </c>
      <c r="P48" s="75">
        <f>VLOOKUP($A:$A,'3-TR İhracat Göstergeleri'!$A:$P,3,0)</f>
        <v>0</v>
      </c>
      <c r="Q48" s="71">
        <f>VLOOKUP($A:$A,'3-TR İhracat Göstergeleri'!$A:$P,4,0)</f>
        <v>0</v>
      </c>
      <c r="R48" s="75">
        <f>VLOOKUP($A:$A,'3-TR İhracat Göstergeleri'!$A:$P,5,0)</f>
        <v>0</v>
      </c>
      <c r="S48" s="71">
        <f>VLOOKUP($A:$A,'3-TR İhracat Göstergeleri'!$A:$P,6,0)</f>
        <v>0</v>
      </c>
      <c r="T48" s="75">
        <f>VLOOKUP($A:$A,'3-TR İhracat Göstergeleri'!$A:$P,7,0)</f>
        <v>0</v>
      </c>
      <c r="U48" s="71">
        <f>VLOOKUP($A:$A,'3-TR İhracat Göstergeleri'!$A:$P,8,0)</f>
        <v>0</v>
      </c>
      <c r="V48" s="75">
        <f>VLOOKUP($A:$A,'3-TR İhracat Göstergeleri'!$A:$P,9,0)</f>
        <v>0</v>
      </c>
      <c r="W48" s="71">
        <f>VLOOKUP($A:$A,'3-TR İhracat Göstergeleri'!$A:$P,10,0)</f>
        <v>0</v>
      </c>
      <c r="X48" s="75">
        <f>VLOOKUP($A:$A,'3-TR İhracat Göstergeleri'!$A:$P,11,0)</f>
        <v>45</v>
      </c>
      <c r="Y48" s="71">
        <f>VLOOKUP($A:$A,'3-TR İhracat Göstergeleri'!$A:$P,12,0)</f>
        <v>0.14624683037226091</v>
      </c>
      <c r="Z48" s="75">
        <f>VLOOKUP($A:$A,'3-TR İhracat Göstergeleri'!$A:$P,13,0)</f>
        <v>-20</v>
      </c>
      <c r="AA48" s="71">
        <f>VLOOKUP($A:$A,'3-TR İhracat Göstergeleri'!$A:$P,14,0)</f>
        <v>6290</v>
      </c>
      <c r="AB48" s="75" t="str">
        <f>VLOOKUP($A:$A,'3-TR İhracat Göstergeleri'!$A:$P,15,0)</f>
        <v>0.36</v>
      </c>
      <c r="AC48" s="71">
        <f>VLOOKUP($A:$A,'3-TR İhracat Göstergeleri'!$A:$P,16,0)</f>
        <v>25</v>
      </c>
      <c r="AD48" s="75">
        <f>VLOOKUP($A:$A,'4-Dünya İthahalat Göstergeleri'!$A:$M,2,0)</f>
        <v>2833</v>
      </c>
      <c r="AE48" s="71">
        <f>VLOOKUP($A:$A,'4-Dünya İthahalat Göstergeleri'!$A:$M,3,0)</f>
        <v>-2829</v>
      </c>
      <c r="AF48" s="75">
        <f>VLOOKUP($A:$A,'4-Dünya İthahalat Göstergeleri'!$A:$M,4,0)</f>
        <v>630</v>
      </c>
      <c r="AG48" s="71" t="str">
        <f>VLOOKUP($A:$A,'4-Dünya İthahalat Göstergeleri'!$A:$M,5,0)</f>
        <v>Tons</v>
      </c>
      <c r="AH48" s="75">
        <f>VLOOKUP($A:$A,'4-Dünya İthahalat Göstergeleri'!$A:$M,6,0)</f>
        <v>4497</v>
      </c>
      <c r="AI48" s="71">
        <f>VLOOKUP($A:$A,'4-Dünya İthahalat Göstergeleri'!$A:$M,7,0)</f>
        <v>-20</v>
      </c>
      <c r="AJ48" s="75">
        <f>VLOOKUP($A:$A,'4-Dünya İthahalat Göstergeleri'!$A:$M,8,0)</f>
        <v>-22</v>
      </c>
      <c r="AK48" s="71">
        <f>VLOOKUP($A:$A,'4-Dünya İthahalat Göstergeleri'!$A:$M,9,0)</f>
        <v>-43</v>
      </c>
      <c r="AL48" s="75">
        <f>VLOOKUP($A:$A,'4-Dünya İthahalat Göstergeleri'!$A:$M,10,0)</f>
        <v>0.14624683037226091</v>
      </c>
      <c r="AM48" s="71">
        <f>VLOOKUP($A:$A,'4-Dünya İthahalat Göstergeleri'!$A:$M,11,0)</f>
        <v>6290</v>
      </c>
      <c r="AN48" s="75" t="str">
        <f>VLOOKUP($A:$A,'4-Dünya İthahalat Göstergeleri'!$A:$M,12,0)</f>
        <v>0.36</v>
      </c>
      <c r="AO48" s="71">
        <f>VLOOKUP($A:$A,'4-Dünya İthahalat Göstergeleri'!$A:$M,13,0)</f>
        <v>45314</v>
      </c>
      <c r="AP48" s="75">
        <f>VLOOKUP($A:$A,'5-Dünya Yıllar İhracatı'!$A:$F,2,0)</f>
        <v>0</v>
      </c>
      <c r="AQ48" s="71">
        <f>VLOOKUP($A:$A,'5-Dünya Yıllar İhracatı'!$A:$F,3,0)</f>
        <v>0</v>
      </c>
      <c r="AR48" s="75">
        <f>VLOOKUP($A:$A,'5-Dünya Yıllar İhracatı'!$A:$F,4,0)</f>
        <v>3</v>
      </c>
      <c r="AS48" s="71">
        <f>VLOOKUP($A:$A,'5-Dünya Yıllar İhracatı'!$A:$F,5,0)</f>
        <v>26</v>
      </c>
      <c r="AT48" s="75">
        <f>VLOOKUP($A:$A,'5-Dünya Yıllar İhracatı'!$A:$F,6,0)</f>
        <v>4</v>
      </c>
      <c r="AU48" s="71">
        <f t="shared" si="3"/>
        <v>-84.615384615384613</v>
      </c>
      <c r="AV48" s="75">
        <f t="shared" si="4"/>
        <v>346.92419402905108</v>
      </c>
      <c r="AW48" s="71" t="e">
        <f>VLOOKUP($A:$A,'6-TR Yıllar İhracatı'!$A:$H,2,0)</f>
        <v>#N/A</v>
      </c>
      <c r="AX48" s="75" t="e">
        <f>VLOOKUP($A:$A,'6-TR Yıllar İhracatı'!$A:$H,3,0)</f>
        <v>#N/A</v>
      </c>
      <c r="AY48" s="71" t="e">
        <f>VLOOKUP($A:$A,'6-TR Yıllar İhracatı'!$A:$H,4,0)</f>
        <v>#N/A</v>
      </c>
      <c r="AZ48" s="75" t="e">
        <f>VLOOKUP($A:$A,'6-TR Yıllar İhracatı'!$A:$H,5,0)</f>
        <v>#N/A</v>
      </c>
      <c r="BA48" s="71" t="e">
        <f>VLOOKUP($A:$A,'6-TR Yıllar İhracatı'!$A:$H,6,0)</f>
        <v>#N/A</v>
      </c>
      <c r="BB48" s="75" t="e">
        <f>VLOOKUP($A:$A,'6-TR Yıllar İhracatı'!$A:$H,7,0)</f>
        <v>#N/A</v>
      </c>
      <c r="BC48" s="71" t="e">
        <f>VLOOKUP($A:$A,'6-TR Yıllar İhracatı'!$A:$H,8,0)</f>
        <v>#N/A</v>
      </c>
      <c r="BD48" s="75">
        <f>VLOOKUP($A:$A,'7-TR Çeyrek Yıllar İhracatı'!$A:$H,2,0)</f>
        <v>0</v>
      </c>
      <c r="BE48" s="71">
        <f>VLOOKUP($A:$A,'7-TR Çeyrek Yıllar İhracatı'!$A:$H,3,0)</f>
        <v>0</v>
      </c>
      <c r="BF48" s="75">
        <f>VLOOKUP($A:$A,'7-TR Çeyrek Yıllar İhracatı'!$A:$H,4,0)</f>
        <v>0</v>
      </c>
      <c r="BG48" s="71">
        <f>VLOOKUP($A:$A,'7-TR Çeyrek Yıllar İhracatı'!$A:$H,5,0)</f>
        <v>0</v>
      </c>
      <c r="BH48" s="75">
        <f>VLOOKUP($A:$A,'7-TR Çeyrek Yıllar İhracatı'!$A:$H,6,0)</f>
        <v>0</v>
      </c>
      <c r="BI48" s="71" t="e">
        <f>VLOOKUP($A:$A,'7-TR Çeyrek Yıllar İhracatı'!$A:$H,7,0)</f>
        <v>#DIV/0!</v>
      </c>
      <c r="BJ48" s="75" t="e">
        <f>VLOOKUP($A:$A,'8- TR Yıllar Birim İhracatı'!$A:$H,2,0)</f>
        <v>#N/A</v>
      </c>
      <c r="BK48" s="71" t="e">
        <f>VLOOKUP($A:$A,'8- TR Yıllar Birim İhracatı'!$A:$H,3,0)</f>
        <v>#N/A</v>
      </c>
      <c r="BL48" s="75" t="e">
        <f>VLOOKUP($A:$A,'8- TR Yıllar Birim İhracatı'!$A:$H,4,0)</f>
        <v>#N/A</v>
      </c>
      <c r="BM48" s="71" t="e">
        <f>VLOOKUP($A:$A,'8- TR Yıllar Birim İhracatı'!$A:$H,5,0)</f>
        <v>#N/A</v>
      </c>
      <c r="BN48" s="75" t="e">
        <f>VLOOKUP($A:$A,'8- TR Yıllar Birim İhracatı'!$A:$H,6,0)</f>
        <v>#N/A</v>
      </c>
      <c r="BO48" s="71" t="e">
        <f>VLOOKUP($A:$A,'8- TR Yıllar Birim İhracatı'!$A:$H,7,0)</f>
        <v>#N/A</v>
      </c>
      <c r="BP48" s="75" t="e">
        <f>VLOOKUP($A:$A,'8- TR Yıllar Birim İhracatı'!$A:$H,8,0)</f>
        <v>#N/A</v>
      </c>
      <c r="BQ48" s="71">
        <f>VLOOKUP($A:$A,'9-Dünya Yıllar Birim İthalatı'!$A:$N,2,0)</f>
        <v>4642</v>
      </c>
      <c r="BR48" s="75" t="str">
        <f>VLOOKUP($A:$A,'9-Dünya Yıllar Birim İthalatı'!$A:$N,3,0)</f>
        <v>US Dollar/Tons</v>
      </c>
      <c r="BS48" s="71">
        <f>VLOOKUP($A:$A,'9-Dünya Yıllar Birim İthalatı'!$A:$N,4,0)</f>
        <v>3874</v>
      </c>
      <c r="BT48" s="75" t="str">
        <f>VLOOKUP($A:$A,'9-Dünya Yıllar Birim İthalatı'!$A:$N,5,0)</f>
        <v>US Dollar/Tons</v>
      </c>
      <c r="BU48" s="71">
        <f>VLOOKUP($A:$A,'9-Dünya Yıllar Birim İthalatı'!$A:$N,6,0)</f>
        <v>3435</v>
      </c>
      <c r="BV48" s="75" t="str">
        <f>VLOOKUP($A:$A,'9-Dünya Yıllar Birim İthalatı'!$A:$N,7,0)</f>
        <v>US Dollar/Tons</v>
      </c>
      <c r="BW48" s="71">
        <f>VLOOKUP($A:$A,'9-Dünya Yıllar Birim İthalatı'!$A:$N,8,0)</f>
        <v>4870</v>
      </c>
      <c r="BX48" s="75" t="str">
        <f>VLOOKUP($A:$A,'9-Dünya Yıllar Birim İthalatı'!$A:$N,9,0)</f>
        <v>US Dollar/Tons</v>
      </c>
      <c r="BY48" s="71">
        <f>VLOOKUP($A:$A,'9-Dünya Yıllar Birim İthalatı'!$A:$N,10,0)</f>
        <v>4497</v>
      </c>
      <c r="BZ48" s="75" t="str">
        <f>VLOOKUP($A:$A,'9-Dünya Yıllar Birim İthalatı'!$A:$N,11,0)</f>
        <v>US Dollar/Tons</v>
      </c>
      <c r="CA48" s="71">
        <f>VLOOKUP($A:$A,'9-Dünya Yıllar Birim İthalatı'!$A:$N,12,0)</f>
        <v>2833</v>
      </c>
      <c r="CB48" s="75">
        <f>VLOOKUP($A:$A,'9-Dünya Yıllar Birim İthalatı'!$A:$N,13,0)</f>
        <v>630</v>
      </c>
      <c r="CC48" s="71" t="str">
        <f>VLOOKUP($A:$A,'9-Dünya Yıllar Birim İthalatı'!$A:$N,14,0)</f>
        <v>Tons</v>
      </c>
    </row>
    <row r="49" spans="1:81" ht="27.6" x14ac:dyDescent="0.3">
      <c r="A49" s="69" t="s">
        <v>127</v>
      </c>
      <c r="B49" s="77">
        <v>2797</v>
      </c>
      <c r="C49" s="77">
        <v>902</v>
      </c>
      <c r="D49" s="77">
        <v>2376</v>
      </c>
      <c r="E49" s="77">
        <v>3371</v>
      </c>
      <c r="F49" s="77">
        <v>2821</v>
      </c>
      <c r="G49" s="77">
        <f t="shared" si="0"/>
        <v>-16.315633343221599</v>
      </c>
      <c r="H49" s="77">
        <f t="shared" si="1"/>
        <v>0.14562765986004053</v>
      </c>
      <c r="I49" s="69" t="e">
        <f>VLOOKUP($A:$A,'2- Dünya Çeyrek Yıllar İthalatı'!$A:$F,2,0)</f>
        <v>#N/A</v>
      </c>
      <c r="J49" s="69" t="e">
        <f>VLOOKUP($A:$A,'2- Dünya Çeyrek Yıllar İthalatı'!$A:$F,3,0)</f>
        <v>#N/A</v>
      </c>
      <c r="K49" s="69" t="e">
        <f>VLOOKUP($A:$A,'2- Dünya Çeyrek Yıllar İthalatı'!$A:$F,4,0)</f>
        <v>#N/A</v>
      </c>
      <c r="L49" s="69" t="e">
        <f>VLOOKUP($A:$A,'2- Dünya Çeyrek Yıllar İthalatı'!$A:$F,5,0)</f>
        <v>#N/A</v>
      </c>
      <c r="M49" s="69" t="e">
        <f>VLOOKUP($A:$A,'2- Dünya Çeyrek Yıllar İthalatı'!$A:$F,6,0)</f>
        <v>#N/A</v>
      </c>
      <c r="N49" s="69" t="e">
        <f t="shared" si="2"/>
        <v>#N/A</v>
      </c>
      <c r="O49" s="69">
        <f>VLOOKUP($A:$A,'3-TR İhracat Göstergeleri'!$A:$P,2,0)</f>
        <v>421</v>
      </c>
      <c r="P49" s="77">
        <f>VLOOKUP($A:$A,'3-TR İhracat Göstergeleri'!$A:$P,3,0)</f>
        <v>421</v>
      </c>
      <c r="Q49" s="69">
        <f>VLOOKUP($A:$A,'3-TR İhracat Göstergeleri'!$A:$P,4,0)</f>
        <v>0.19757373817959967</v>
      </c>
      <c r="R49" s="77">
        <f>VLOOKUP($A:$A,'3-TR İhracat Göstergeleri'!$A:$P,5,0)</f>
        <v>75</v>
      </c>
      <c r="S49" s="69" t="str">
        <f>VLOOKUP($A:$A,'3-TR İhracat Göstergeleri'!$A:$P,6,0)</f>
        <v>Tons</v>
      </c>
      <c r="T49" s="77">
        <f>VLOOKUP($A:$A,'3-TR İhracat Göstergeleri'!$A:$P,7,0)</f>
        <v>5613</v>
      </c>
      <c r="U49" s="69">
        <f>VLOOKUP($A:$A,'3-TR İhracat Göstergeleri'!$A:$P,8,0)</f>
        <v>119</v>
      </c>
      <c r="V49" s="77">
        <f>VLOOKUP($A:$A,'3-TR İhracat Göstergeleri'!$A:$P,9,0)</f>
        <v>80</v>
      </c>
      <c r="W49" s="69">
        <f>VLOOKUP($A:$A,'3-TR İhracat Göstergeleri'!$A:$P,10,0)</f>
        <v>-38</v>
      </c>
      <c r="X49" s="77">
        <f>VLOOKUP($A:$A,'3-TR İhracat Göstergeleri'!$A:$P,11,0)</f>
        <v>46</v>
      </c>
      <c r="Y49" s="69">
        <f>VLOOKUP($A:$A,'3-TR İhracat Göstergeleri'!$A:$P,12,0)</f>
        <v>0.14562735915289374</v>
      </c>
      <c r="Z49" s="77">
        <f>VLOOKUP($A:$A,'3-TR İhracat Göstergeleri'!$A:$P,13,0)</f>
        <v>15</v>
      </c>
      <c r="AA49" s="69">
        <f>VLOOKUP($A:$A,'3-TR İhracat Göstergeleri'!$A:$P,14,0)</f>
        <v>1508</v>
      </c>
      <c r="AB49" s="77" t="str">
        <f>VLOOKUP($A:$A,'3-TR İhracat Göstergeleri'!$A:$P,15,0)</f>
        <v>0.57</v>
      </c>
      <c r="AC49" s="69">
        <f>VLOOKUP($A:$A,'3-TR İhracat Göstergeleri'!$A:$P,16,0)</f>
        <v>10</v>
      </c>
      <c r="AD49" s="77">
        <f>VLOOKUP($A:$A,'4-Dünya İthahalat Göstergeleri'!$A:$M,2,0)</f>
        <v>2821</v>
      </c>
      <c r="AE49" s="69">
        <f>VLOOKUP($A:$A,'4-Dünya İthahalat Göstergeleri'!$A:$M,3,0)</f>
        <v>-2821</v>
      </c>
      <c r="AF49" s="77">
        <f>VLOOKUP($A:$A,'4-Dünya İthahalat Göstergeleri'!$A:$M,4,0)</f>
        <v>442</v>
      </c>
      <c r="AG49" s="69" t="str">
        <f>VLOOKUP($A:$A,'4-Dünya İthahalat Göstergeleri'!$A:$M,5,0)</f>
        <v>Tons</v>
      </c>
      <c r="AH49" s="77">
        <f>VLOOKUP($A:$A,'4-Dünya İthahalat Göstergeleri'!$A:$M,6,0)</f>
        <v>6382</v>
      </c>
      <c r="AI49" s="69">
        <f>VLOOKUP($A:$A,'4-Dünya İthahalat Göstergeleri'!$A:$M,7,0)</f>
        <v>15</v>
      </c>
      <c r="AJ49" s="77">
        <f>VLOOKUP($A:$A,'4-Dünya İthahalat Göstergeleri'!$A:$M,8,0)</f>
        <v>23</v>
      </c>
      <c r="AK49" s="69">
        <f>VLOOKUP($A:$A,'4-Dünya İthahalat Göstergeleri'!$A:$M,9,0)</f>
        <v>-15</v>
      </c>
      <c r="AL49" s="77">
        <f>VLOOKUP($A:$A,'4-Dünya İthahalat Göstergeleri'!$A:$M,10,0)</f>
        <v>0.14562735915289374</v>
      </c>
      <c r="AM49" s="69">
        <f>VLOOKUP($A:$A,'4-Dünya İthahalat Göstergeleri'!$A:$M,11,0)</f>
        <v>1508</v>
      </c>
      <c r="AN49" s="77" t="str">
        <f>VLOOKUP($A:$A,'4-Dünya İthahalat Göstergeleri'!$A:$M,12,0)</f>
        <v>0.56</v>
      </c>
      <c r="AO49" s="69">
        <f>VLOOKUP($A:$A,'4-Dünya İthahalat Göstergeleri'!$A:$M,13,0)</f>
        <v>45360</v>
      </c>
      <c r="AP49" s="77">
        <f>VLOOKUP($A:$A,'5-Dünya Yıllar İhracatı'!$A:$F,2,0)</f>
        <v>0</v>
      </c>
      <c r="AQ49" s="69">
        <f>VLOOKUP($A:$A,'5-Dünya Yıllar İhracatı'!$A:$F,3,0)</f>
        <v>0</v>
      </c>
      <c r="AR49" s="77">
        <f>VLOOKUP($A:$A,'5-Dünya Yıllar İhracatı'!$A:$F,4,0)</f>
        <v>0</v>
      </c>
      <c r="AS49" s="69">
        <f>VLOOKUP($A:$A,'5-Dünya Yıllar İhracatı'!$A:$F,5,0)</f>
        <v>12</v>
      </c>
      <c r="AT49" s="77">
        <f>VLOOKUP($A:$A,'5-Dünya Yıllar İhracatı'!$A:$F,6,0)</f>
        <v>0</v>
      </c>
      <c r="AU49" s="69">
        <f t="shared" si="3"/>
        <v>-100</v>
      </c>
      <c r="AV49" s="77">
        <f t="shared" si="4"/>
        <v>410.00132021615127</v>
      </c>
      <c r="AW49" s="69">
        <f>VLOOKUP($A:$A,'6-TR Yıllar İhracatı'!$A:$H,2,0)</f>
        <v>38</v>
      </c>
      <c r="AX49" s="77">
        <f>VLOOKUP($A:$A,'6-TR Yıllar İhracatı'!$A:$H,3,0)</f>
        <v>33</v>
      </c>
      <c r="AY49" s="69">
        <f>VLOOKUP($A:$A,'6-TR Yıllar İhracatı'!$A:$H,4,0)</f>
        <v>54</v>
      </c>
      <c r="AZ49" s="77">
        <f>VLOOKUP($A:$A,'6-TR Yıllar İhracatı'!$A:$H,5,0)</f>
        <v>675</v>
      </c>
      <c r="BA49" s="69">
        <f>VLOOKUP($A:$A,'6-TR Yıllar İhracatı'!$A:$H,6,0)</f>
        <v>421</v>
      </c>
      <c r="BB49" s="77">
        <f>VLOOKUP($A:$A,'6-TR Yıllar İhracatı'!$A:$H,7,0)</f>
        <v>-376.2962962962963</v>
      </c>
      <c r="BC49" s="69">
        <f>VLOOKUP($A:$A,'6-TR Yıllar İhracatı'!$A:$H,8,0)</f>
        <v>0.19757373817959967</v>
      </c>
      <c r="BD49" s="77">
        <f>VLOOKUP($A:$A,'7-TR Çeyrek Yıllar İhracatı'!$A:$H,2,0)</f>
        <v>91</v>
      </c>
      <c r="BE49" s="69">
        <f>VLOOKUP($A:$A,'7-TR Çeyrek Yıllar İhracatı'!$A:$H,3,0)</f>
        <v>2</v>
      </c>
      <c r="BF49" s="77">
        <f>VLOOKUP($A:$A,'7-TR Çeyrek Yıllar İhracatı'!$A:$H,4,0)</f>
        <v>34</v>
      </c>
      <c r="BG49" s="69">
        <f>VLOOKUP($A:$A,'7-TR Çeyrek Yıllar İhracatı'!$A:$H,5,0)</f>
        <v>266</v>
      </c>
      <c r="BH49" s="77">
        <f>VLOOKUP($A:$A,'7-TR Çeyrek Yıllar İhracatı'!$A:$H,6,0)</f>
        <v>20</v>
      </c>
      <c r="BI49" s="69">
        <f>VLOOKUP($A:$A,'7-TR Çeyrek Yıllar İhracatı'!$A:$H,7,0)</f>
        <v>-78.021978021978029</v>
      </c>
      <c r="BJ49" s="77">
        <f>VLOOKUP($A:$A,'8- TR Yıllar Birim İhracatı'!$A:$H,2,0)</f>
        <v>4222</v>
      </c>
      <c r="BK49" s="69">
        <f>VLOOKUP($A:$A,'8- TR Yıllar Birim İhracatı'!$A:$H,3,0)</f>
        <v>1179</v>
      </c>
      <c r="BL49" s="77">
        <f>VLOOKUP($A:$A,'8- TR Yıllar Birim İhracatı'!$A:$H,4,0)</f>
        <v>6000</v>
      </c>
      <c r="BM49" s="69">
        <f>VLOOKUP($A:$A,'8- TR Yıllar Birim İhracatı'!$A:$H,5,0)</f>
        <v>4754</v>
      </c>
      <c r="BN49" s="77">
        <f>VLOOKUP($A:$A,'8- TR Yıllar Birim İhracatı'!$A:$H,6,0)</f>
        <v>5613</v>
      </c>
      <c r="BO49" s="69">
        <f>VLOOKUP($A:$A,'8- TR Yıllar Birim İhracatı'!$A:$H,7,0)</f>
        <v>421</v>
      </c>
      <c r="BP49" s="77">
        <f>VLOOKUP($A:$A,'8- TR Yıllar Birim İhracatı'!$A:$H,8,0)</f>
        <v>75</v>
      </c>
      <c r="BQ49" s="69">
        <f>VLOOKUP($A:$A,'9-Dünya Yıllar Birim İthalatı'!$A:$N,2,0)</f>
        <v>7028</v>
      </c>
      <c r="BR49" s="77" t="str">
        <f>VLOOKUP($A:$A,'9-Dünya Yıllar Birim İthalatı'!$A:$N,3,0)</f>
        <v>US Dollar/Tons</v>
      </c>
      <c r="BS49" s="69">
        <f>VLOOKUP($A:$A,'9-Dünya Yıllar Birim İthalatı'!$A:$N,4,0)</f>
        <v>5709</v>
      </c>
      <c r="BT49" s="77" t="str">
        <f>VLOOKUP($A:$A,'9-Dünya Yıllar Birim İthalatı'!$A:$N,5,0)</f>
        <v>US Dollar/Tons</v>
      </c>
      <c r="BU49" s="69">
        <f>VLOOKUP($A:$A,'9-Dünya Yıllar Birim İthalatı'!$A:$N,6,0)</f>
        <v>5538</v>
      </c>
      <c r="BV49" s="77" t="str">
        <f>VLOOKUP($A:$A,'9-Dünya Yıllar Birim İthalatı'!$A:$N,7,0)</f>
        <v>US Dollar/Tons</v>
      </c>
      <c r="BW49" s="69">
        <f>VLOOKUP($A:$A,'9-Dünya Yıllar Birim İthalatı'!$A:$N,8,0)</f>
        <v>6558</v>
      </c>
      <c r="BX49" s="77" t="str">
        <f>VLOOKUP($A:$A,'9-Dünya Yıllar Birim İthalatı'!$A:$N,9,0)</f>
        <v>US Dollar/Tons</v>
      </c>
      <c r="BY49" s="69">
        <f>VLOOKUP($A:$A,'9-Dünya Yıllar Birim İthalatı'!$A:$N,10,0)</f>
        <v>6382</v>
      </c>
      <c r="BZ49" s="77" t="str">
        <f>VLOOKUP($A:$A,'9-Dünya Yıllar Birim İthalatı'!$A:$N,11,0)</f>
        <v>US Dollar/Tons</v>
      </c>
      <c r="CA49" s="69">
        <f>VLOOKUP($A:$A,'9-Dünya Yıllar Birim İthalatı'!$A:$N,12,0)</f>
        <v>2821</v>
      </c>
      <c r="CB49" s="77">
        <f>VLOOKUP($A:$A,'9-Dünya Yıllar Birim İthalatı'!$A:$N,13,0)</f>
        <v>442</v>
      </c>
      <c r="CC49" s="69" t="str">
        <f>VLOOKUP($A:$A,'9-Dünya Yıllar Birim İthalatı'!$A:$N,14,0)</f>
        <v>Tons</v>
      </c>
    </row>
    <row r="50" spans="1:81" ht="41.4" x14ac:dyDescent="0.3">
      <c r="A50" s="71" t="s">
        <v>126</v>
      </c>
      <c r="B50" s="75">
        <v>7092</v>
      </c>
      <c r="C50" s="75">
        <v>6406</v>
      </c>
      <c r="D50" s="75">
        <v>11673</v>
      </c>
      <c r="E50" s="75">
        <v>12125</v>
      </c>
      <c r="F50" s="72">
        <v>2819</v>
      </c>
      <c r="G50" s="75">
        <f t="shared" si="0"/>
        <v>-76.750515463917523</v>
      </c>
      <c r="H50" s="72">
        <f t="shared" si="1"/>
        <v>0.1455244144436208</v>
      </c>
      <c r="I50" s="71" t="e">
        <f>VLOOKUP($A:$A,'2- Dünya Çeyrek Yıllar İthalatı'!$A:$F,2,0)</f>
        <v>#N/A</v>
      </c>
      <c r="J50" s="71" t="e">
        <f>VLOOKUP($A:$A,'2- Dünya Çeyrek Yıllar İthalatı'!$A:$F,3,0)</f>
        <v>#N/A</v>
      </c>
      <c r="K50" s="71" t="e">
        <f>VLOOKUP($A:$A,'2- Dünya Çeyrek Yıllar İthalatı'!$A:$F,4,0)</f>
        <v>#N/A</v>
      </c>
      <c r="L50" s="71" t="e">
        <f>VLOOKUP($A:$A,'2- Dünya Çeyrek Yıllar İthalatı'!$A:$F,5,0)</f>
        <v>#N/A</v>
      </c>
      <c r="M50" s="71" t="e">
        <f>VLOOKUP($A:$A,'2- Dünya Çeyrek Yıllar İthalatı'!$A:$F,6,0)</f>
        <v>#N/A</v>
      </c>
      <c r="N50" s="71" t="e">
        <f t="shared" si="2"/>
        <v>#N/A</v>
      </c>
      <c r="O50" s="71">
        <f>VLOOKUP($A:$A,'3-TR İhracat Göstergeleri'!$A:$P,2,0)</f>
        <v>0</v>
      </c>
      <c r="P50" s="75">
        <f>VLOOKUP($A:$A,'3-TR İhracat Göstergeleri'!$A:$P,3,0)</f>
        <v>0</v>
      </c>
      <c r="Q50" s="71">
        <f>VLOOKUP($A:$A,'3-TR İhracat Göstergeleri'!$A:$P,4,0)</f>
        <v>0</v>
      </c>
      <c r="R50" s="75">
        <f>VLOOKUP($A:$A,'3-TR İhracat Göstergeleri'!$A:$P,5,0)</f>
        <v>0</v>
      </c>
      <c r="S50" s="71">
        <f>VLOOKUP($A:$A,'3-TR İhracat Göstergeleri'!$A:$P,6,0)</f>
        <v>0</v>
      </c>
      <c r="T50" s="75">
        <f>VLOOKUP($A:$A,'3-TR İhracat Göstergeleri'!$A:$P,7,0)</f>
        <v>0</v>
      </c>
      <c r="U50" s="71">
        <f>VLOOKUP($A:$A,'3-TR İhracat Göstergeleri'!$A:$P,8,0)</f>
        <v>0</v>
      </c>
      <c r="V50" s="75">
        <f>VLOOKUP($A:$A,'3-TR İhracat Göstergeleri'!$A:$P,9,0)</f>
        <v>0</v>
      </c>
      <c r="W50" s="71">
        <f>VLOOKUP($A:$A,'3-TR İhracat Göstergeleri'!$A:$P,10,0)</f>
        <v>0</v>
      </c>
      <c r="X50" s="75">
        <f>VLOOKUP($A:$A,'3-TR İhracat Göstergeleri'!$A:$P,11,0)</f>
        <v>47</v>
      </c>
      <c r="Y50" s="71">
        <f>VLOOKUP($A:$A,'3-TR İhracat Göstergeleri'!$A:$P,12,0)</f>
        <v>0.14547249134805196</v>
      </c>
      <c r="Z50" s="75">
        <f>VLOOKUP($A:$A,'3-TR İhracat Göstergeleri'!$A:$P,13,0)</f>
        <v>18</v>
      </c>
      <c r="AA50" s="71">
        <f>VLOOKUP($A:$A,'3-TR İhracat Göstergeleri'!$A:$P,14,0)</f>
        <v>1130</v>
      </c>
      <c r="AB50" s="75" t="str">
        <f>VLOOKUP($A:$A,'3-TR İhracat Göstergeleri'!$A:$P,15,0)</f>
        <v>0.8</v>
      </c>
      <c r="AC50" s="71">
        <f>VLOOKUP($A:$A,'3-TR İhracat Göstergeleri'!$A:$P,16,0)</f>
        <v>15</v>
      </c>
      <c r="AD50" s="75">
        <f>VLOOKUP($A:$A,'4-Dünya İthahalat Göstergeleri'!$A:$M,2,0)</f>
        <v>2818</v>
      </c>
      <c r="AE50" s="71">
        <f>VLOOKUP($A:$A,'4-Dünya İthahalat Göstergeleri'!$A:$M,3,0)</f>
        <v>-2818</v>
      </c>
      <c r="AF50" s="75">
        <f>VLOOKUP($A:$A,'4-Dünya İthahalat Göstergeleri'!$A:$M,4,0)</f>
        <v>0</v>
      </c>
      <c r="AG50" s="71" t="str">
        <f>VLOOKUP($A:$A,'4-Dünya İthahalat Göstergeleri'!$A:$M,5,0)</f>
        <v>No quantity</v>
      </c>
      <c r="AH50" s="75">
        <f>VLOOKUP($A:$A,'4-Dünya İthahalat Göstergeleri'!$A:$M,6,0)</f>
        <v>0</v>
      </c>
      <c r="AI50" s="71">
        <f>VLOOKUP($A:$A,'4-Dünya İthahalat Göstergeleri'!$A:$M,7,0)</f>
        <v>18</v>
      </c>
      <c r="AJ50" s="75">
        <f>VLOOKUP($A:$A,'4-Dünya İthahalat Göstergeleri'!$A:$M,8,0)</f>
        <v>0</v>
      </c>
      <c r="AK50" s="71">
        <f>VLOOKUP($A:$A,'4-Dünya İthahalat Göstergeleri'!$A:$M,9,0)</f>
        <v>-46</v>
      </c>
      <c r="AL50" s="75">
        <f>VLOOKUP($A:$A,'4-Dünya İthahalat Göstergeleri'!$A:$M,10,0)</f>
        <v>0.14547249134805196</v>
      </c>
      <c r="AM50" s="71">
        <f>VLOOKUP($A:$A,'4-Dünya İthahalat Göstergeleri'!$A:$M,11,0)</f>
        <v>1130</v>
      </c>
      <c r="AN50" s="75" t="str">
        <f>VLOOKUP($A:$A,'4-Dünya İthahalat Göstergeleri'!$A:$M,12,0)</f>
        <v>0.8</v>
      </c>
      <c r="AO50" s="71">
        <f>VLOOKUP($A:$A,'4-Dünya İthahalat Göstergeleri'!$A:$M,13,0)</f>
        <v>45487</v>
      </c>
      <c r="AP50" s="75" t="e">
        <f>VLOOKUP($A:$A,'5-Dünya Yıllar İhracatı'!$A:$F,2,0)</f>
        <v>#N/A</v>
      </c>
      <c r="AQ50" s="71" t="e">
        <f>VLOOKUP($A:$A,'5-Dünya Yıllar İhracatı'!$A:$F,3,0)</f>
        <v>#N/A</v>
      </c>
      <c r="AR50" s="75" t="e">
        <f>VLOOKUP($A:$A,'5-Dünya Yıllar İhracatı'!$A:$F,4,0)</f>
        <v>#N/A</v>
      </c>
      <c r="AS50" s="71" t="e">
        <f>VLOOKUP($A:$A,'5-Dünya Yıllar İhracatı'!$A:$F,5,0)</f>
        <v>#N/A</v>
      </c>
      <c r="AT50" s="75" t="e">
        <f>VLOOKUP($A:$A,'5-Dünya Yıllar İhracatı'!$A:$F,6,0)</f>
        <v>#N/A</v>
      </c>
      <c r="AU50" s="71" t="e">
        <f t="shared" si="3"/>
        <v>#N/A</v>
      </c>
      <c r="AV50" s="75" t="e">
        <f t="shared" si="4"/>
        <v>#N/A</v>
      </c>
      <c r="AW50" s="71" t="e">
        <f>VLOOKUP($A:$A,'6-TR Yıllar İhracatı'!$A:$H,2,0)</f>
        <v>#N/A</v>
      </c>
      <c r="AX50" s="75" t="e">
        <f>VLOOKUP($A:$A,'6-TR Yıllar İhracatı'!$A:$H,3,0)</f>
        <v>#N/A</v>
      </c>
      <c r="AY50" s="71" t="e">
        <f>VLOOKUP($A:$A,'6-TR Yıllar İhracatı'!$A:$H,4,0)</f>
        <v>#N/A</v>
      </c>
      <c r="AZ50" s="75" t="e">
        <f>VLOOKUP($A:$A,'6-TR Yıllar İhracatı'!$A:$H,5,0)</f>
        <v>#N/A</v>
      </c>
      <c r="BA50" s="71" t="e">
        <f>VLOOKUP($A:$A,'6-TR Yıllar İhracatı'!$A:$H,6,0)</f>
        <v>#N/A</v>
      </c>
      <c r="BB50" s="75" t="e">
        <f>VLOOKUP($A:$A,'6-TR Yıllar İhracatı'!$A:$H,7,0)</f>
        <v>#N/A</v>
      </c>
      <c r="BC50" s="71" t="e">
        <f>VLOOKUP($A:$A,'6-TR Yıllar İhracatı'!$A:$H,8,0)</f>
        <v>#N/A</v>
      </c>
      <c r="BD50" s="75" t="e">
        <f>VLOOKUP($A:$A,'7-TR Çeyrek Yıllar İhracatı'!$A:$H,2,0)</f>
        <v>#N/A</v>
      </c>
      <c r="BE50" s="71" t="e">
        <f>VLOOKUP($A:$A,'7-TR Çeyrek Yıllar İhracatı'!$A:$H,3,0)</f>
        <v>#N/A</v>
      </c>
      <c r="BF50" s="75" t="e">
        <f>VLOOKUP($A:$A,'7-TR Çeyrek Yıllar İhracatı'!$A:$H,4,0)</f>
        <v>#N/A</v>
      </c>
      <c r="BG50" s="71" t="e">
        <f>VLOOKUP($A:$A,'7-TR Çeyrek Yıllar İhracatı'!$A:$H,5,0)</f>
        <v>#N/A</v>
      </c>
      <c r="BH50" s="75" t="e">
        <f>VLOOKUP($A:$A,'7-TR Çeyrek Yıllar İhracatı'!$A:$H,6,0)</f>
        <v>#N/A</v>
      </c>
      <c r="BI50" s="71" t="e">
        <f>VLOOKUP($A:$A,'7-TR Çeyrek Yıllar İhracatı'!$A:$H,7,0)</f>
        <v>#N/A</v>
      </c>
      <c r="BJ50" s="75" t="e">
        <f>VLOOKUP($A:$A,'8- TR Yıllar Birim İhracatı'!$A:$H,2,0)</f>
        <v>#N/A</v>
      </c>
      <c r="BK50" s="71" t="e">
        <f>VLOOKUP($A:$A,'8- TR Yıllar Birim İhracatı'!$A:$H,3,0)</f>
        <v>#N/A</v>
      </c>
      <c r="BL50" s="75" t="e">
        <f>VLOOKUP($A:$A,'8- TR Yıllar Birim İhracatı'!$A:$H,4,0)</f>
        <v>#N/A</v>
      </c>
      <c r="BM50" s="71" t="e">
        <f>VLOOKUP($A:$A,'8- TR Yıllar Birim İhracatı'!$A:$H,5,0)</f>
        <v>#N/A</v>
      </c>
      <c r="BN50" s="75" t="e">
        <f>VLOOKUP($A:$A,'8- TR Yıllar Birim İhracatı'!$A:$H,6,0)</f>
        <v>#N/A</v>
      </c>
      <c r="BO50" s="71" t="e">
        <f>VLOOKUP($A:$A,'8- TR Yıllar Birim İhracatı'!$A:$H,7,0)</f>
        <v>#N/A</v>
      </c>
      <c r="BP50" s="75" t="e">
        <f>VLOOKUP($A:$A,'8- TR Yıllar Birim İhracatı'!$A:$H,8,0)</f>
        <v>#N/A</v>
      </c>
      <c r="BQ50" s="71">
        <f>VLOOKUP($A:$A,'9-Dünya Yıllar Birim İthalatı'!$A:$N,2,0)</f>
        <v>1186</v>
      </c>
      <c r="BR50" s="75" t="str">
        <f>VLOOKUP($A:$A,'9-Dünya Yıllar Birim İthalatı'!$A:$N,3,0)</f>
        <v>US Dollar/1000 meters</v>
      </c>
      <c r="BS50" s="71">
        <f>VLOOKUP($A:$A,'9-Dünya Yıllar Birim İthalatı'!$A:$N,4,0)</f>
        <v>0</v>
      </c>
      <c r="BT50" s="75" t="str">
        <f>VLOOKUP($A:$A,'9-Dünya Yıllar Birim İthalatı'!$A:$N,5,0)</f>
        <v>US Dollar/Mixed</v>
      </c>
      <c r="BU50" s="71">
        <f>VLOOKUP($A:$A,'9-Dünya Yıllar Birim İthalatı'!$A:$N,6,0)</f>
        <v>2272</v>
      </c>
      <c r="BV50" s="75" t="str">
        <f>VLOOKUP($A:$A,'9-Dünya Yıllar Birim İthalatı'!$A:$N,7,0)</f>
        <v>US Dollar/Tons</v>
      </c>
      <c r="BW50" s="71">
        <f>VLOOKUP($A:$A,'9-Dünya Yıllar Birim İthalatı'!$A:$N,8,0)</f>
        <v>0</v>
      </c>
      <c r="BX50" s="75" t="str">
        <f>VLOOKUP($A:$A,'9-Dünya Yıllar Birim İthalatı'!$A:$N,9,0)</f>
        <v>US Dollar/Mixed</v>
      </c>
      <c r="BY50" s="71">
        <f>VLOOKUP($A:$A,'9-Dünya Yıllar Birim İthalatı'!$A:$N,10,0)</f>
        <v>38095</v>
      </c>
      <c r="BZ50" s="75" t="str">
        <f>VLOOKUP($A:$A,'9-Dünya Yıllar Birim İthalatı'!$A:$N,11,0)</f>
        <v>US Dollar/Tons</v>
      </c>
      <c r="CA50" s="71">
        <f>VLOOKUP($A:$A,'9-Dünya Yıllar Birim İthalatı'!$A:$N,12,0)</f>
        <v>2819</v>
      </c>
      <c r="CB50" s="75">
        <f>VLOOKUP($A:$A,'9-Dünya Yıllar Birim İthalatı'!$A:$N,13,0)</f>
        <v>74</v>
      </c>
      <c r="CC50" s="71" t="str">
        <f>VLOOKUP($A:$A,'9-Dünya Yıllar Birim İthalatı'!$A:$N,14,0)</f>
        <v>Tons</v>
      </c>
    </row>
    <row r="51" spans="1:81" ht="27.6" x14ac:dyDescent="0.3">
      <c r="A51" s="69" t="s">
        <v>125</v>
      </c>
      <c r="B51" s="73">
        <v>5090</v>
      </c>
      <c r="C51" s="73">
        <v>3015</v>
      </c>
      <c r="D51" s="73">
        <v>7371</v>
      </c>
      <c r="E51" s="73">
        <v>6472</v>
      </c>
      <c r="F51" s="74">
        <v>2812</v>
      </c>
      <c r="G51" s="73">
        <f t="shared" si="0"/>
        <v>-56.551297898640293</v>
      </c>
      <c r="H51" s="74">
        <f t="shared" si="1"/>
        <v>0.14516305548615169</v>
      </c>
      <c r="I51" s="69">
        <f>VLOOKUP($A:$A,'2- Dünya Çeyrek Yıllar İthalatı'!$A:$F,2,0)</f>
        <v>690</v>
      </c>
      <c r="J51" s="69">
        <f>VLOOKUP($A:$A,'2- Dünya Çeyrek Yıllar İthalatı'!$A:$F,3,0)</f>
        <v>916</v>
      </c>
      <c r="K51" s="69">
        <f>VLOOKUP($A:$A,'2- Dünya Çeyrek Yıllar İthalatı'!$A:$F,4,0)</f>
        <v>335</v>
      </c>
      <c r="L51" s="69">
        <f>VLOOKUP($A:$A,'2- Dünya Çeyrek Yıllar İthalatı'!$A:$F,5,0)</f>
        <v>0</v>
      </c>
      <c r="M51" s="69">
        <f>VLOOKUP($A:$A,'2- Dünya Çeyrek Yıllar İthalatı'!$A:$F,6,0)</f>
        <v>0</v>
      </c>
      <c r="N51" s="69">
        <f t="shared" si="2"/>
        <v>-100</v>
      </c>
      <c r="O51" s="69">
        <f>VLOOKUP($A:$A,'3-TR İhracat Göstergeleri'!$A:$P,2,0)</f>
        <v>2</v>
      </c>
      <c r="P51" s="73">
        <f>VLOOKUP($A:$A,'3-TR İhracat Göstergeleri'!$A:$P,3,0)</f>
        <v>-73</v>
      </c>
      <c r="Q51" s="69">
        <f>VLOOKUP($A:$A,'3-TR İhracat Göstergeleri'!$A:$P,4,0)</f>
        <v>9.3859258042565169E-4</v>
      </c>
      <c r="R51" s="73">
        <f>VLOOKUP($A:$A,'3-TR İhracat Göstergeleri'!$A:$P,5,0)</f>
        <v>0</v>
      </c>
      <c r="S51" s="69" t="str">
        <f>VLOOKUP($A:$A,'3-TR İhracat Göstergeleri'!$A:$P,6,0)</f>
        <v>Tons</v>
      </c>
      <c r="T51" s="73">
        <f>VLOOKUP($A:$A,'3-TR İhracat Göstergeleri'!$A:$P,7,0)</f>
        <v>0</v>
      </c>
      <c r="U51" s="69">
        <f>VLOOKUP($A:$A,'3-TR İhracat Göstergeleri'!$A:$P,8,0)</f>
        <v>0</v>
      </c>
      <c r="V51" s="73">
        <f>VLOOKUP($A:$A,'3-TR İhracat Göstergeleri'!$A:$P,9,0)</f>
        <v>0</v>
      </c>
      <c r="W51" s="69">
        <f>VLOOKUP($A:$A,'3-TR İhracat Göstergeleri'!$A:$P,10,0)</f>
        <v>69</v>
      </c>
      <c r="X51" s="73">
        <f>VLOOKUP($A:$A,'3-TR İhracat Göstergeleri'!$A:$P,11,0)</f>
        <v>48</v>
      </c>
      <c r="Y51" s="69">
        <f>VLOOKUP($A:$A,'3-TR İhracat Göstergeleri'!$A:$P,12,0)</f>
        <v>0.1451627557383684</v>
      </c>
      <c r="Z51" s="73">
        <f>VLOOKUP($A:$A,'3-TR İhracat Göstergeleri'!$A:$P,13,0)</f>
        <v>-4</v>
      </c>
      <c r="AA51" s="69">
        <f>VLOOKUP($A:$A,'3-TR İhracat Göstergeleri'!$A:$P,14,0)</f>
        <v>8285</v>
      </c>
      <c r="AB51" s="73" t="str">
        <f>VLOOKUP($A:$A,'3-TR İhracat Göstergeleri'!$A:$P,15,0)</f>
        <v>0.99</v>
      </c>
      <c r="AC51" s="69">
        <f>VLOOKUP($A:$A,'3-TR İhracat Göstergeleri'!$A:$P,16,0)</f>
        <v>35</v>
      </c>
      <c r="AD51" s="73">
        <f>VLOOKUP($A:$A,'4-Dünya İthahalat Göstergeleri'!$A:$M,2,0)</f>
        <v>2812</v>
      </c>
      <c r="AE51" s="69">
        <f>VLOOKUP($A:$A,'4-Dünya İthahalat Göstergeleri'!$A:$M,3,0)</f>
        <v>-2109</v>
      </c>
      <c r="AF51" s="73">
        <f>VLOOKUP($A:$A,'4-Dünya İthahalat Göstergeleri'!$A:$M,4,0)</f>
        <v>901</v>
      </c>
      <c r="AG51" s="69" t="str">
        <f>VLOOKUP($A:$A,'4-Dünya İthahalat Göstergeleri'!$A:$M,5,0)</f>
        <v>Tons</v>
      </c>
      <c r="AH51" s="73">
        <f>VLOOKUP($A:$A,'4-Dünya İthahalat Göstergeleri'!$A:$M,6,0)</f>
        <v>3121</v>
      </c>
      <c r="AI51" s="69">
        <f>VLOOKUP($A:$A,'4-Dünya İthahalat Göstergeleri'!$A:$M,7,0)</f>
        <v>-4</v>
      </c>
      <c r="AJ51" s="73">
        <f>VLOOKUP($A:$A,'4-Dünya İthahalat Göstergeleri'!$A:$M,8,0)</f>
        <v>-7</v>
      </c>
      <c r="AK51" s="69">
        <f>VLOOKUP($A:$A,'4-Dünya İthahalat Göstergeleri'!$A:$M,9,0)</f>
        <v>-57</v>
      </c>
      <c r="AL51" s="73">
        <f>VLOOKUP($A:$A,'4-Dünya İthahalat Göstergeleri'!$A:$M,10,0)</f>
        <v>0.1451627557383684</v>
      </c>
      <c r="AM51" s="69">
        <f>VLOOKUP($A:$A,'4-Dünya İthahalat Göstergeleri'!$A:$M,11,0)</f>
        <v>8285</v>
      </c>
      <c r="AN51" s="73" t="str">
        <f>VLOOKUP($A:$A,'4-Dünya İthahalat Göstergeleri'!$A:$M,12,0)</f>
        <v>0.99</v>
      </c>
      <c r="AO51" s="69">
        <f>VLOOKUP($A:$A,'4-Dünya İthahalat Göstergeleri'!$A:$M,13,0)</f>
        <v>45502</v>
      </c>
      <c r="AP51" s="73">
        <f>VLOOKUP($A:$A,'5-Dünya Yıllar İhracatı'!$A:$F,2,0)</f>
        <v>4941</v>
      </c>
      <c r="AQ51" s="69">
        <f>VLOOKUP($A:$A,'5-Dünya Yıllar İhracatı'!$A:$F,3,0)</f>
        <v>315</v>
      </c>
      <c r="AR51" s="73">
        <f>VLOOKUP($A:$A,'5-Dünya Yıllar İhracatı'!$A:$F,4,0)</f>
        <v>1721</v>
      </c>
      <c r="AS51" s="69">
        <f>VLOOKUP($A:$A,'5-Dünya Yıllar İhracatı'!$A:$F,5,0)</f>
        <v>1175</v>
      </c>
      <c r="AT51" s="73">
        <f>VLOOKUP($A:$A,'5-Dünya Yıllar İhracatı'!$A:$F,6,0)</f>
        <v>703</v>
      </c>
      <c r="AU51" s="69">
        <f t="shared" si="3"/>
        <v>-40.170212765957444</v>
      </c>
      <c r="AV51" s="73">
        <f t="shared" si="4"/>
        <v>164.69840267406246</v>
      </c>
      <c r="AW51" s="69">
        <f>VLOOKUP($A:$A,'6-TR Yıllar İhracatı'!$A:$H,2,0)</f>
        <v>0</v>
      </c>
      <c r="AX51" s="73">
        <f>VLOOKUP($A:$A,'6-TR Yıllar İhracatı'!$A:$H,3,0)</f>
        <v>0</v>
      </c>
      <c r="AY51" s="69">
        <f>VLOOKUP($A:$A,'6-TR Yıllar İhracatı'!$A:$H,4,0)</f>
        <v>1</v>
      </c>
      <c r="AZ51" s="73">
        <f>VLOOKUP($A:$A,'6-TR Yıllar İhracatı'!$A:$H,5,0)</f>
        <v>1</v>
      </c>
      <c r="BA51" s="69">
        <f>VLOOKUP($A:$A,'6-TR Yıllar İhracatı'!$A:$H,6,0)</f>
        <v>2</v>
      </c>
      <c r="BB51" s="73">
        <f>VLOOKUP($A:$A,'6-TR Yıllar İhracatı'!$A:$H,7,0)</f>
        <v>1000</v>
      </c>
      <c r="BC51" s="69">
        <f>VLOOKUP($A:$A,'6-TR Yıllar İhracatı'!$A:$H,8,0)</f>
        <v>9.3859258042565169E-4</v>
      </c>
      <c r="BD51" s="73">
        <f>VLOOKUP($A:$A,'7-TR Çeyrek Yıllar İhracatı'!$A:$H,2,0)</f>
        <v>0</v>
      </c>
      <c r="BE51" s="69">
        <f>VLOOKUP($A:$A,'7-TR Çeyrek Yıllar İhracatı'!$A:$H,3,0)</f>
        <v>0</v>
      </c>
      <c r="BF51" s="73">
        <f>VLOOKUP($A:$A,'7-TR Çeyrek Yıllar İhracatı'!$A:$H,4,0)</f>
        <v>0</v>
      </c>
      <c r="BG51" s="69">
        <f>VLOOKUP($A:$A,'7-TR Çeyrek Yıllar İhracatı'!$A:$H,5,0)</f>
        <v>0</v>
      </c>
      <c r="BH51" s="73">
        <f>VLOOKUP($A:$A,'7-TR Çeyrek Yıllar İhracatı'!$A:$H,6,0)</f>
        <v>0</v>
      </c>
      <c r="BI51" s="69" t="e">
        <f>VLOOKUP($A:$A,'7-TR Çeyrek Yıllar İhracatı'!$A:$H,7,0)</f>
        <v>#DIV/0!</v>
      </c>
      <c r="BJ51" s="73">
        <f>VLOOKUP($A:$A,'8- TR Yıllar Birim İhracatı'!$A:$H,2,0)</f>
        <v>0</v>
      </c>
      <c r="BK51" s="69">
        <f>VLOOKUP($A:$A,'8- TR Yıllar Birim İhracatı'!$A:$H,3,0)</f>
        <v>0</v>
      </c>
      <c r="BL51" s="73">
        <f>VLOOKUP($A:$A,'8- TR Yıllar Birim İhracatı'!$A:$H,4,0)</f>
        <v>0</v>
      </c>
      <c r="BM51" s="69">
        <f>VLOOKUP($A:$A,'8- TR Yıllar Birim İhracatı'!$A:$H,5,0)</f>
        <v>0</v>
      </c>
      <c r="BN51" s="73">
        <f>VLOOKUP($A:$A,'8- TR Yıllar Birim İhracatı'!$A:$H,6,0)</f>
        <v>0</v>
      </c>
      <c r="BO51" s="69">
        <f>VLOOKUP($A:$A,'8- TR Yıllar Birim İhracatı'!$A:$H,7,0)</f>
        <v>2</v>
      </c>
      <c r="BP51" s="73">
        <f>VLOOKUP($A:$A,'8- TR Yıllar Birim İhracatı'!$A:$H,8,0)</f>
        <v>0</v>
      </c>
      <c r="BQ51" s="69">
        <f>VLOOKUP($A:$A,'9-Dünya Yıllar Birim İthalatı'!$A:$N,2,0)</f>
        <v>2744</v>
      </c>
      <c r="BR51" s="73" t="str">
        <f>VLOOKUP($A:$A,'9-Dünya Yıllar Birim İthalatı'!$A:$N,3,0)</f>
        <v>US Dollar/Tons</v>
      </c>
      <c r="BS51" s="69">
        <f>VLOOKUP($A:$A,'9-Dünya Yıllar Birim İthalatı'!$A:$N,4,0)</f>
        <v>3252</v>
      </c>
      <c r="BT51" s="73" t="str">
        <f>VLOOKUP($A:$A,'9-Dünya Yıllar Birim İthalatı'!$A:$N,5,0)</f>
        <v>US Dollar/Tons</v>
      </c>
      <c r="BU51" s="69">
        <f>VLOOKUP($A:$A,'9-Dünya Yıllar Birim İthalatı'!$A:$N,6,0)</f>
        <v>2913</v>
      </c>
      <c r="BV51" s="73" t="str">
        <f>VLOOKUP($A:$A,'9-Dünya Yıllar Birim İthalatı'!$A:$N,7,0)</f>
        <v>US Dollar/Tons</v>
      </c>
      <c r="BW51" s="69">
        <f>VLOOKUP($A:$A,'9-Dünya Yıllar Birim İthalatı'!$A:$N,8,0)</f>
        <v>3336</v>
      </c>
      <c r="BX51" s="73" t="str">
        <f>VLOOKUP($A:$A,'9-Dünya Yıllar Birim İthalatı'!$A:$N,9,0)</f>
        <v>US Dollar/Tons</v>
      </c>
      <c r="BY51" s="69">
        <f>VLOOKUP($A:$A,'9-Dünya Yıllar Birim İthalatı'!$A:$N,10,0)</f>
        <v>3121</v>
      </c>
      <c r="BZ51" s="73" t="str">
        <f>VLOOKUP($A:$A,'9-Dünya Yıllar Birim İthalatı'!$A:$N,11,0)</f>
        <v>US Dollar/Tons</v>
      </c>
      <c r="CA51" s="69">
        <f>VLOOKUP($A:$A,'9-Dünya Yıllar Birim İthalatı'!$A:$N,12,0)</f>
        <v>2812</v>
      </c>
      <c r="CB51" s="73">
        <f>VLOOKUP($A:$A,'9-Dünya Yıllar Birim İthalatı'!$A:$N,13,0)</f>
        <v>901</v>
      </c>
      <c r="CC51" s="69" t="str">
        <f>VLOOKUP($A:$A,'9-Dünya Yıllar Birim İthalatı'!$A:$N,14,0)</f>
        <v>Tons</v>
      </c>
    </row>
    <row r="52" spans="1:81" ht="27.6" x14ac:dyDescent="0.3">
      <c r="A52" s="71" t="s">
        <v>124</v>
      </c>
      <c r="B52" s="75">
        <v>2835</v>
      </c>
      <c r="C52" s="75">
        <v>4248</v>
      </c>
      <c r="D52" s="75">
        <v>2683</v>
      </c>
      <c r="E52" s="75">
        <v>11</v>
      </c>
      <c r="F52" s="72">
        <v>2803</v>
      </c>
      <c r="G52" s="75">
        <f t="shared" si="0"/>
        <v>25381.81818181818</v>
      </c>
      <c r="H52" s="72">
        <f t="shared" si="1"/>
        <v>0.14469845111226287</v>
      </c>
      <c r="I52" s="71" t="e">
        <f>VLOOKUP($A:$A,'2- Dünya Çeyrek Yıllar İthalatı'!$A:$F,2,0)</f>
        <v>#N/A</v>
      </c>
      <c r="J52" s="71" t="e">
        <f>VLOOKUP($A:$A,'2- Dünya Çeyrek Yıllar İthalatı'!$A:$F,3,0)</f>
        <v>#N/A</v>
      </c>
      <c r="K52" s="71" t="e">
        <f>VLOOKUP($A:$A,'2- Dünya Çeyrek Yıllar İthalatı'!$A:$F,4,0)</f>
        <v>#N/A</v>
      </c>
      <c r="L52" s="71" t="e">
        <f>VLOOKUP($A:$A,'2- Dünya Çeyrek Yıllar İthalatı'!$A:$F,5,0)</f>
        <v>#N/A</v>
      </c>
      <c r="M52" s="71" t="e">
        <f>VLOOKUP($A:$A,'2- Dünya Çeyrek Yıllar İthalatı'!$A:$F,6,0)</f>
        <v>#N/A</v>
      </c>
      <c r="N52" s="71" t="e">
        <f t="shared" si="2"/>
        <v>#N/A</v>
      </c>
      <c r="O52" s="71">
        <f>VLOOKUP($A:$A,'3-TR İhracat Göstergeleri'!$A:$P,2,0)</f>
        <v>99</v>
      </c>
      <c r="P52" s="75">
        <f>VLOOKUP($A:$A,'3-TR İhracat Göstergeleri'!$A:$P,3,0)</f>
        <v>99</v>
      </c>
      <c r="Q52" s="71">
        <f>VLOOKUP($A:$A,'3-TR İhracat Göstergeleri'!$A:$P,4,0)</f>
        <v>4.646033273106976E-2</v>
      </c>
      <c r="R52" s="75">
        <f>VLOOKUP($A:$A,'3-TR İhracat Göstergeleri'!$A:$P,5,0)</f>
        <v>17</v>
      </c>
      <c r="S52" s="71" t="str">
        <f>VLOOKUP($A:$A,'3-TR İhracat Göstergeleri'!$A:$P,6,0)</f>
        <v>Tons</v>
      </c>
      <c r="T52" s="75">
        <f>VLOOKUP($A:$A,'3-TR İhracat Göstergeleri'!$A:$P,7,0)</f>
        <v>5824</v>
      </c>
      <c r="U52" s="71">
        <f>VLOOKUP($A:$A,'3-TR İhracat Göstergeleri'!$A:$P,8,0)</f>
        <v>-5</v>
      </c>
      <c r="V52" s="75">
        <f>VLOOKUP($A:$A,'3-TR İhracat Göstergeleri'!$A:$P,9,0)</f>
        <v>-2</v>
      </c>
      <c r="W52" s="71">
        <f>VLOOKUP($A:$A,'3-TR İhracat Göstergeleri'!$A:$P,10,0)</f>
        <v>-44</v>
      </c>
      <c r="X52" s="75">
        <f>VLOOKUP($A:$A,'3-TR İhracat Göstergeleri'!$A:$P,11,0)</f>
        <v>49</v>
      </c>
      <c r="Y52" s="71">
        <f>VLOOKUP($A:$A,'3-TR İhracat Göstergeleri'!$A:$P,12,0)</f>
        <v>0.14469815232384303</v>
      </c>
      <c r="Z52" s="75">
        <f>VLOOKUP($A:$A,'3-TR İhracat Göstergeleri'!$A:$P,13,0)</f>
        <v>-5</v>
      </c>
      <c r="AA52" s="71">
        <f>VLOOKUP($A:$A,'3-TR İhracat Göstergeleri'!$A:$P,14,0)</f>
        <v>820</v>
      </c>
      <c r="AB52" s="75" t="str">
        <f>VLOOKUP($A:$A,'3-TR İhracat Göstergeleri'!$A:$P,15,0)</f>
        <v>0.41</v>
      </c>
      <c r="AC52" s="71">
        <f>VLOOKUP($A:$A,'3-TR İhracat Göstergeleri'!$A:$P,16,0)</f>
        <v>0</v>
      </c>
      <c r="AD52" s="75">
        <f>VLOOKUP($A:$A,'4-Dünya İthahalat Göstergeleri'!$A:$M,2,0)</f>
        <v>2803</v>
      </c>
      <c r="AE52" s="71">
        <f>VLOOKUP($A:$A,'4-Dünya İthahalat Göstergeleri'!$A:$M,3,0)</f>
        <v>-2769</v>
      </c>
      <c r="AF52" s="75">
        <f>VLOOKUP($A:$A,'4-Dünya İthahalat Göstergeleri'!$A:$M,4,0)</f>
        <v>277</v>
      </c>
      <c r="AG52" s="71" t="str">
        <f>VLOOKUP($A:$A,'4-Dünya İthahalat Göstergeleri'!$A:$M,5,0)</f>
        <v>Tons</v>
      </c>
      <c r="AH52" s="75">
        <f>VLOOKUP($A:$A,'4-Dünya İthahalat Göstergeleri'!$A:$M,6,0)</f>
        <v>10119</v>
      </c>
      <c r="AI52" s="71">
        <f>VLOOKUP($A:$A,'4-Dünya İthahalat Göstergeleri'!$A:$M,7,0)</f>
        <v>-5</v>
      </c>
      <c r="AJ52" s="75">
        <f>VLOOKUP($A:$A,'4-Dünya İthahalat Göstergeleri'!$A:$M,8,0)</f>
        <v>-4</v>
      </c>
      <c r="AK52" s="71">
        <f>VLOOKUP($A:$A,'4-Dünya İthahalat Göstergeleri'!$A:$M,9,0)</f>
        <v>-33</v>
      </c>
      <c r="AL52" s="75">
        <f>VLOOKUP($A:$A,'4-Dünya İthahalat Göstergeleri'!$A:$M,10,0)</f>
        <v>0.14469815232384303</v>
      </c>
      <c r="AM52" s="71">
        <f>VLOOKUP($A:$A,'4-Dünya İthahalat Göstergeleri'!$A:$M,11,0)</f>
        <v>820</v>
      </c>
      <c r="AN52" s="75" t="str">
        <f>VLOOKUP($A:$A,'4-Dünya İthahalat Göstergeleri'!$A:$M,12,0)</f>
        <v>0.41</v>
      </c>
      <c r="AO52" s="71">
        <f>VLOOKUP($A:$A,'4-Dünya İthahalat Göstergeleri'!$A:$M,13,0)</f>
        <v>0</v>
      </c>
      <c r="AP52" s="75">
        <f>VLOOKUP($A:$A,'5-Dünya Yıllar İhracatı'!$A:$F,2,0)</f>
        <v>29</v>
      </c>
      <c r="AQ52" s="71">
        <f>VLOOKUP($A:$A,'5-Dünya Yıllar İhracatı'!$A:$F,3,0)</f>
        <v>0</v>
      </c>
      <c r="AR52" s="75">
        <f>VLOOKUP($A:$A,'5-Dünya Yıllar İhracatı'!$A:$F,4,0)</f>
        <v>0</v>
      </c>
      <c r="AS52" s="71">
        <f>VLOOKUP($A:$A,'5-Dünya Yıllar İhracatı'!$A:$F,5,0)</f>
        <v>0</v>
      </c>
      <c r="AT52" s="75">
        <f>VLOOKUP($A:$A,'5-Dünya Yıllar İhracatı'!$A:$F,6,0)</f>
        <v>34</v>
      </c>
      <c r="AU52" s="71" t="e">
        <f t="shared" si="3"/>
        <v>#DIV/0!</v>
      </c>
      <c r="AV52" s="75" t="e">
        <f t="shared" si="4"/>
        <v>#DIV/0!</v>
      </c>
      <c r="AW52" s="71">
        <f>VLOOKUP($A:$A,'6-TR Yıllar İhracatı'!$A:$H,2,0)</f>
        <v>179</v>
      </c>
      <c r="AX52" s="75">
        <f>VLOOKUP($A:$A,'6-TR Yıllar İhracatı'!$A:$H,3,0)</f>
        <v>90</v>
      </c>
      <c r="AY52" s="71">
        <f>VLOOKUP($A:$A,'6-TR Yıllar İhracatı'!$A:$H,4,0)</f>
        <v>214</v>
      </c>
      <c r="AZ52" s="75">
        <f>VLOOKUP($A:$A,'6-TR Yıllar İhracatı'!$A:$H,5,0)</f>
        <v>176</v>
      </c>
      <c r="BA52" s="71">
        <f>VLOOKUP($A:$A,'6-TR Yıllar İhracatı'!$A:$H,6,0)</f>
        <v>99</v>
      </c>
      <c r="BB52" s="75">
        <f>VLOOKUP($A:$A,'6-TR Yıllar İhracatı'!$A:$H,7,0)</f>
        <v>-437.5</v>
      </c>
      <c r="BC52" s="71">
        <f>VLOOKUP($A:$A,'6-TR Yıllar İhracatı'!$A:$H,8,0)</f>
        <v>4.646033273106976E-2</v>
      </c>
      <c r="BD52" s="75">
        <f>VLOOKUP($A:$A,'7-TR Çeyrek Yıllar İhracatı'!$A:$H,2,0)</f>
        <v>9</v>
      </c>
      <c r="BE52" s="71">
        <f>VLOOKUP($A:$A,'7-TR Çeyrek Yıllar İhracatı'!$A:$H,3,0)</f>
        <v>19</v>
      </c>
      <c r="BF52" s="75">
        <f>VLOOKUP($A:$A,'7-TR Çeyrek Yıllar İhracatı'!$A:$H,4,0)</f>
        <v>7</v>
      </c>
      <c r="BG52" s="71">
        <f>VLOOKUP($A:$A,'7-TR Çeyrek Yıllar İhracatı'!$A:$H,5,0)</f>
        <v>18</v>
      </c>
      <c r="BH52" s="75">
        <f>VLOOKUP($A:$A,'7-TR Çeyrek Yıllar İhracatı'!$A:$H,6,0)</f>
        <v>70</v>
      </c>
      <c r="BI52" s="71">
        <f>VLOOKUP($A:$A,'7-TR Çeyrek Yıllar İhracatı'!$A:$H,7,0)</f>
        <v>677.77777777777771</v>
      </c>
      <c r="BJ52" s="75">
        <f>VLOOKUP($A:$A,'8- TR Yıllar Birim İhracatı'!$A:$H,2,0)</f>
        <v>6172</v>
      </c>
      <c r="BK52" s="71">
        <f>VLOOKUP($A:$A,'8- TR Yıllar Birim İhracatı'!$A:$H,3,0)</f>
        <v>8182</v>
      </c>
      <c r="BL52" s="75">
        <f>VLOOKUP($A:$A,'8- TR Yıllar Birim İhracatı'!$A:$H,4,0)</f>
        <v>6485</v>
      </c>
      <c r="BM52" s="71">
        <f>VLOOKUP($A:$A,'8- TR Yıllar Birim İhracatı'!$A:$H,5,0)</f>
        <v>6519</v>
      </c>
      <c r="BN52" s="75">
        <f>VLOOKUP($A:$A,'8- TR Yıllar Birim İhracatı'!$A:$H,6,0)</f>
        <v>5824</v>
      </c>
      <c r="BO52" s="71">
        <f>VLOOKUP($A:$A,'8- TR Yıllar Birim İhracatı'!$A:$H,7,0)</f>
        <v>99</v>
      </c>
      <c r="BP52" s="75">
        <f>VLOOKUP($A:$A,'8- TR Yıllar Birim İhracatı'!$A:$H,8,0)</f>
        <v>17</v>
      </c>
      <c r="BQ52" s="71">
        <f>VLOOKUP($A:$A,'9-Dünya Yıllar Birim İthalatı'!$A:$N,2,0)</f>
        <v>10053</v>
      </c>
      <c r="BR52" s="75" t="str">
        <f>VLOOKUP($A:$A,'9-Dünya Yıllar Birim İthalatı'!$A:$N,3,0)</f>
        <v>US Dollar/Tons</v>
      </c>
      <c r="BS52" s="71">
        <f>VLOOKUP($A:$A,'9-Dünya Yıllar Birim İthalatı'!$A:$N,4,0)</f>
        <v>10948</v>
      </c>
      <c r="BT52" s="75" t="str">
        <f>VLOOKUP($A:$A,'9-Dünya Yıllar Birim İthalatı'!$A:$N,5,0)</f>
        <v>US Dollar/Tons</v>
      </c>
      <c r="BU52" s="71">
        <f>VLOOKUP($A:$A,'9-Dünya Yıllar Birim İthalatı'!$A:$N,6,0)</f>
        <v>9284</v>
      </c>
      <c r="BV52" s="75" t="str">
        <f>VLOOKUP($A:$A,'9-Dünya Yıllar Birim İthalatı'!$A:$N,7,0)</f>
        <v>US Dollar/Tons</v>
      </c>
      <c r="BW52" s="71">
        <f>VLOOKUP($A:$A,'9-Dünya Yıllar Birim İthalatı'!$A:$N,8,0)</f>
        <v>11000</v>
      </c>
      <c r="BX52" s="75" t="str">
        <f>VLOOKUP($A:$A,'9-Dünya Yıllar Birim İthalatı'!$A:$N,9,0)</f>
        <v>US Dollar/Tons</v>
      </c>
      <c r="BY52" s="71">
        <f>VLOOKUP($A:$A,'9-Dünya Yıllar Birim İthalatı'!$A:$N,10,0)</f>
        <v>10119</v>
      </c>
      <c r="BZ52" s="75" t="str">
        <f>VLOOKUP($A:$A,'9-Dünya Yıllar Birim İthalatı'!$A:$N,11,0)</f>
        <v>US Dollar/Tons</v>
      </c>
      <c r="CA52" s="71">
        <f>VLOOKUP($A:$A,'9-Dünya Yıllar Birim İthalatı'!$A:$N,12,0)</f>
        <v>2803</v>
      </c>
      <c r="CB52" s="75">
        <f>VLOOKUP($A:$A,'9-Dünya Yıllar Birim İthalatı'!$A:$N,13,0)</f>
        <v>277</v>
      </c>
      <c r="CC52" s="71" t="str">
        <f>VLOOKUP($A:$A,'9-Dünya Yıllar Birim İthalatı'!$A:$N,14,0)</f>
        <v>Tons</v>
      </c>
    </row>
    <row r="53" spans="1:81" ht="27.6" x14ac:dyDescent="0.3">
      <c r="A53" s="69" t="s">
        <v>123</v>
      </c>
      <c r="B53" s="73">
        <v>3325</v>
      </c>
      <c r="C53" s="73">
        <v>883</v>
      </c>
      <c r="D53" s="73">
        <v>775</v>
      </c>
      <c r="E53" s="73">
        <v>3009</v>
      </c>
      <c r="F53" s="74">
        <v>2556</v>
      </c>
      <c r="G53" s="73">
        <f t="shared" si="0"/>
        <v>-15.054835493519441</v>
      </c>
      <c r="H53" s="74">
        <f t="shared" si="1"/>
        <v>0.13194764218442523</v>
      </c>
      <c r="I53" s="69">
        <f>VLOOKUP($A:$A,'2- Dünya Çeyrek Yıllar İthalatı'!$A:$F,2,0)</f>
        <v>1133</v>
      </c>
      <c r="J53" s="69">
        <f>VLOOKUP($A:$A,'2- Dünya Çeyrek Yıllar İthalatı'!$A:$F,3,0)</f>
        <v>370</v>
      </c>
      <c r="K53" s="69">
        <f>VLOOKUP($A:$A,'2- Dünya Çeyrek Yıllar İthalatı'!$A:$F,4,0)</f>
        <v>33</v>
      </c>
      <c r="L53" s="69">
        <f>VLOOKUP($A:$A,'2- Dünya Çeyrek Yıllar İthalatı'!$A:$F,5,0)</f>
        <v>984</v>
      </c>
      <c r="M53" s="69">
        <f>VLOOKUP($A:$A,'2- Dünya Çeyrek Yıllar İthalatı'!$A:$F,6,0)</f>
        <v>0</v>
      </c>
      <c r="N53" s="69">
        <f t="shared" si="2"/>
        <v>-100</v>
      </c>
      <c r="O53" s="69">
        <f>VLOOKUP($A:$A,'3-TR İhracat Göstergeleri'!$A:$P,2,0)</f>
        <v>21</v>
      </c>
      <c r="P53" s="73">
        <f>VLOOKUP($A:$A,'3-TR İhracat Göstergeleri'!$A:$P,3,0)</f>
        <v>21</v>
      </c>
      <c r="Q53" s="69">
        <f>VLOOKUP($A:$A,'3-TR İhracat Göstergeleri'!$A:$P,4,0)</f>
        <v>9.8552220944693441E-3</v>
      </c>
      <c r="R53" s="73">
        <f>VLOOKUP($A:$A,'3-TR İhracat Göstergeleri'!$A:$P,5,0)</f>
        <v>2</v>
      </c>
      <c r="S53" s="69" t="str">
        <f>VLOOKUP($A:$A,'3-TR İhracat Göstergeleri'!$A:$P,6,0)</f>
        <v>Tons</v>
      </c>
      <c r="T53" s="73">
        <f>VLOOKUP($A:$A,'3-TR İhracat Göstergeleri'!$A:$P,7,0)</f>
        <v>10500</v>
      </c>
      <c r="U53" s="69">
        <f>VLOOKUP($A:$A,'3-TR İhracat Göstergeleri'!$A:$P,8,0)</f>
        <v>0</v>
      </c>
      <c r="V53" s="73">
        <f>VLOOKUP($A:$A,'3-TR İhracat Göstergeleri'!$A:$P,9,0)</f>
        <v>0</v>
      </c>
      <c r="W53" s="69">
        <f>VLOOKUP($A:$A,'3-TR İhracat Göstergeleri'!$A:$P,10,0)</f>
        <v>23</v>
      </c>
      <c r="X53" s="73">
        <f>VLOOKUP($A:$A,'3-TR İhracat Göstergeleri'!$A:$P,11,0)</f>
        <v>50</v>
      </c>
      <c r="Y53" s="69">
        <f>VLOOKUP($A:$A,'3-TR İhracat Göstergeleri'!$A:$P,12,0)</f>
        <v>0.13194736972520257</v>
      </c>
      <c r="Z53" s="73">
        <f>VLOOKUP($A:$A,'3-TR İhracat Göstergeleri'!$A:$P,13,0)</f>
        <v>7</v>
      </c>
      <c r="AA53" s="69">
        <f>VLOOKUP($A:$A,'3-TR İhracat Göstergeleri'!$A:$P,14,0)</f>
        <v>2442</v>
      </c>
      <c r="AB53" s="73" t="str">
        <f>VLOOKUP($A:$A,'3-TR İhracat Göstergeleri'!$A:$P,15,0)</f>
        <v>0.92</v>
      </c>
      <c r="AC53" s="69">
        <f>VLOOKUP($A:$A,'3-TR İhracat Göstergeleri'!$A:$P,16,0)</f>
        <v>10</v>
      </c>
      <c r="AD53" s="73">
        <f>VLOOKUP($A:$A,'4-Dünya İthahalat Göstergeleri'!$A:$M,2,0)</f>
        <v>2556</v>
      </c>
      <c r="AE53" s="69">
        <f>VLOOKUP($A:$A,'4-Dünya İthahalat Göstergeleri'!$A:$M,3,0)</f>
        <v>-2551</v>
      </c>
      <c r="AF53" s="73">
        <f>VLOOKUP($A:$A,'4-Dünya İthahalat Göstergeleri'!$A:$M,4,0)</f>
        <v>370</v>
      </c>
      <c r="AG53" s="69" t="str">
        <f>VLOOKUP($A:$A,'4-Dünya İthahalat Göstergeleri'!$A:$M,5,0)</f>
        <v>Tons</v>
      </c>
      <c r="AH53" s="73">
        <f>VLOOKUP($A:$A,'4-Dünya İthahalat Göstergeleri'!$A:$M,6,0)</f>
        <v>6908</v>
      </c>
      <c r="AI53" s="69">
        <f>VLOOKUP($A:$A,'4-Dünya İthahalat Göstergeleri'!$A:$M,7,0)</f>
        <v>7</v>
      </c>
      <c r="AJ53" s="73">
        <f>VLOOKUP($A:$A,'4-Dünya İthahalat Göstergeleri'!$A:$M,8,0)</f>
        <v>-6</v>
      </c>
      <c r="AK53" s="69">
        <f>VLOOKUP($A:$A,'4-Dünya İthahalat Göstergeleri'!$A:$M,9,0)</f>
        <v>-15</v>
      </c>
      <c r="AL53" s="73">
        <f>VLOOKUP($A:$A,'4-Dünya İthahalat Göstergeleri'!$A:$M,10,0)</f>
        <v>0.13194736972520257</v>
      </c>
      <c r="AM53" s="69">
        <f>VLOOKUP($A:$A,'4-Dünya İthahalat Göstergeleri'!$A:$M,11,0)</f>
        <v>2442</v>
      </c>
      <c r="AN53" s="73" t="str">
        <f>VLOOKUP($A:$A,'4-Dünya İthahalat Göstergeleri'!$A:$M,12,0)</f>
        <v>0.92</v>
      </c>
      <c r="AO53" s="69">
        <f>VLOOKUP($A:$A,'4-Dünya İthahalat Göstergeleri'!$A:$M,13,0)</f>
        <v>45331</v>
      </c>
      <c r="AP53" s="73">
        <f>VLOOKUP($A:$A,'5-Dünya Yıllar İhracatı'!$A:$F,2,0)</f>
        <v>0</v>
      </c>
      <c r="AQ53" s="69">
        <f>VLOOKUP($A:$A,'5-Dünya Yıllar İhracatı'!$A:$F,3,0)</f>
        <v>0</v>
      </c>
      <c r="AR53" s="73">
        <f>VLOOKUP($A:$A,'5-Dünya Yıllar İhracatı'!$A:$F,4,0)</f>
        <v>0</v>
      </c>
      <c r="AS53" s="69">
        <f>VLOOKUP($A:$A,'5-Dünya Yıllar İhracatı'!$A:$F,5,0)</f>
        <v>0</v>
      </c>
      <c r="AT53" s="73">
        <f>VLOOKUP($A:$A,'5-Dünya Yıllar İhracatı'!$A:$F,6,0)</f>
        <v>5</v>
      </c>
      <c r="AU53" s="69" t="e">
        <f t="shared" si="3"/>
        <v>#DIV/0!</v>
      </c>
      <c r="AV53" s="73" t="e">
        <f t="shared" si="4"/>
        <v>#DIV/0!</v>
      </c>
      <c r="AW53" s="69">
        <f>VLOOKUP($A:$A,'6-TR Yıllar İhracatı'!$A:$H,2,0)</f>
        <v>0</v>
      </c>
      <c r="AX53" s="73">
        <f>VLOOKUP($A:$A,'6-TR Yıllar İhracatı'!$A:$H,3,0)</f>
        <v>0</v>
      </c>
      <c r="AY53" s="69">
        <f>VLOOKUP($A:$A,'6-TR Yıllar İhracatı'!$A:$H,4,0)</f>
        <v>9</v>
      </c>
      <c r="AZ53" s="73">
        <f>VLOOKUP($A:$A,'6-TR Yıllar İhracatı'!$A:$H,5,0)</f>
        <v>17</v>
      </c>
      <c r="BA53" s="69">
        <f>VLOOKUP($A:$A,'6-TR Yıllar İhracatı'!$A:$H,6,0)</f>
        <v>21</v>
      </c>
      <c r="BB53" s="73">
        <f>VLOOKUP($A:$A,'6-TR Yıllar İhracatı'!$A:$H,7,0)</f>
        <v>235.29411764705881</v>
      </c>
      <c r="BC53" s="69">
        <f>VLOOKUP($A:$A,'6-TR Yıllar İhracatı'!$A:$H,8,0)</f>
        <v>9.8552220944693441E-3</v>
      </c>
      <c r="BD53" s="73">
        <f>VLOOKUP($A:$A,'7-TR Çeyrek Yıllar İhracatı'!$A:$H,2,0)</f>
        <v>4</v>
      </c>
      <c r="BE53" s="69">
        <f>VLOOKUP($A:$A,'7-TR Çeyrek Yıllar İhracatı'!$A:$H,3,0)</f>
        <v>10</v>
      </c>
      <c r="BF53" s="73">
        <f>VLOOKUP($A:$A,'7-TR Çeyrek Yıllar İhracatı'!$A:$H,4,0)</f>
        <v>5</v>
      </c>
      <c r="BG53" s="69">
        <f>VLOOKUP($A:$A,'7-TR Çeyrek Yıllar İhracatı'!$A:$H,5,0)</f>
        <v>5</v>
      </c>
      <c r="BH53" s="73">
        <f>VLOOKUP($A:$A,'7-TR Çeyrek Yıllar İhracatı'!$A:$H,6,0)</f>
        <v>8</v>
      </c>
      <c r="BI53" s="69">
        <f>VLOOKUP($A:$A,'7-TR Çeyrek Yıllar İhracatı'!$A:$H,7,0)</f>
        <v>100</v>
      </c>
      <c r="BJ53" s="73">
        <f>VLOOKUP($A:$A,'8- TR Yıllar Birim İhracatı'!$A:$H,2,0)</f>
        <v>0</v>
      </c>
      <c r="BK53" s="69">
        <f>VLOOKUP($A:$A,'8- TR Yıllar Birim İhracatı'!$A:$H,3,0)</f>
        <v>0</v>
      </c>
      <c r="BL53" s="73">
        <f>VLOOKUP($A:$A,'8- TR Yıllar Birim İhracatı'!$A:$H,4,0)</f>
        <v>9000</v>
      </c>
      <c r="BM53" s="69">
        <f>VLOOKUP($A:$A,'8- TR Yıllar Birim İhracatı'!$A:$H,5,0)</f>
        <v>17000</v>
      </c>
      <c r="BN53" s="73">
        <f>VLOOKUP($A:$A,'8- TR Yıllar Birim İhracatı'!$A:$H,6,0)</f>
        <v>10500</v>
      </c>
      <c r="BO53" s="69">
        <f>VLOOKUP($A:$A,'8- TR Yıllar Birim İhracatı'!$A:$H,7,0)</f>
        <v>21</v>
      </c>
      <c r="BP53" s="73">
        <f>VLOOKUP($A:$A,'8- TR Yıllar Birim İhracatı'!$A:$H,8,0)</f>
        <v>2</v>
      </c>
      <c r="BQ53" s="69">
        <f>VLOOKUP($A:$A,'9-Dünya Yıllar Birim İthalatı'!$A:$N,2,0)</f>
        <v>3862</v>
      </c>
      <c r="BR53" s="73" t="str">
        <f>VLOOKUP($A:$A,'9-Dünya Yıllar Birim İthalatı'!$A:$N,3,0)</f>
        <v>US Dollar/Tons</v>
      </c>
      <c r="BS53" s="69">
        <f>VLOOKUP($A:$A,'9-Dünya Yıllar Birim İthalatı'!$A:$N,4,0)</f>
        <v>6493</v>
      </c>
      <c r="BT53" s="73" t="str">
        <f>VLOOKUP($A:$A,'9-Dünya Yıllar Birim İthalatı'!$A:$N,5,0)</f>
        <v>US Dollar/Tons</v>
      </c>
      <c r="BU53" s="69">
        <f>VLOOKUP($A:$A,'9-Dünya Yıllar Birim İthalatı'!$A:$N,6,0)</f>
        <v>6920</v>
      </c>
      <c r="BV53" s="73" t="str">
        <f>VLOOKUP($A:$A,'9-Dünya Yıllar Birim İthalatı'!$A:$N,7,0)</f>
        <v>US Dollar/Tons</v>
      </c>
      <c r="BW53" s="69">
        <f>VLOOKUP($A:$A,'9-Dünya Yıllar Birim İthalatı'!$A:$N,8,0)</f>
        <v>7199</v>
      </c>
      <c r="BX53" s="73" t="str">
        <f>VLOOKUP($A:$A,'9-Dünya Yıllar Birim İthalatı'!$A:$N,9,0)</f>
        <v>US Dollar/Tons</v>
      </c>
      <c r="BY53" s="69">
        <f>VLOOKUP($A:$A,'9-Dünya Yıllar Birim İthalatı'!$A:$N,10,0)</f>
        <v>6908</v>
      </c>
      <c r="BZ53" s="73" t="str">
        <f>VLOOKUP($A:$A,'9-Dünya Yıllar Birim İthalatı'!$A:$N,11,0)</f>
        <v>US Dollar/Tons</v>
      </c>
      <c r="CA53" s="69">
        <f>VLOOKUP($A:$A,'9-Dünya Yıllar Birim İthalatı'!$A:$N,12,0)</f>
        <v>2556</v>
      </c>
      <c r="CB53" s="73">
        <f>VLOOKUP($A:$A,'9-Dünya Yıllar Birim İthalatı'!$A:$N,13,0)</f>
        <v>370</v>
      </c>
      <c r="CC53" s="69" t="str">
        <f>VLOOKUP($A:$A,'9-Dünya Yıllar Birim İthalatı'!$A:$N,14,0)</f>
        <v>Tons</v>
      </c>
    </row>
    <row r="54" spans="1:81" ht="55.2" x14ac:dyDescent="0.3">
      <c r="A54" s="71" t="s">
        <v>122</v>
      </c>
      <c r="B54" s="75">
        <v>428</v>
      </c>
      <c r="C54" s="75">
        <v>368</v>
      </c>
      <c r="D54" s="75">
        <v>64</v>
      </c>
      <c r="E54" s="75">
        <v>1700</v>
      </c>
      <c r="F54" s="72">
        <v>2531</v>
      </c>
      <c r="G54" s="75">
        <f t="shared" si="0"/>
        <v>48.882352941176471</v>
      </c>
      <c r="H54" s="72">
        <f t="shared" si="1"/>
        <v>0.13065707447917851</v>
      </c>
      <c r="I54" s="71" t="e">
        <f>VLOOKUP($A:$A,'2- Dünya Çeyrek Yıllar İthalatı'!$A:$F,2,0)</f>
        <v>#N/A</v>
      </c>
      <c r="J54" s="71" t="e">
        <f>VLOOKUP($A:$A,'2- Dünya Çeyrek Yıllar İthalatı'!$A:$F,3,0)</f>
        <v>#N/A</v>
      </c>
      <c r="K54" s="71" t="e">
        <f>VLOOKUP($A:$A,'2- Dünya Çeyrek Yıllar İthalatı'!$A:$F,4,0)</f>
        <v>#N/A</v>
      </c>
      <c r="L54" s="71" t="e">
        <f>VLOOKUP($A:$A,'2- Dünya Çeyrek Yıllar İthalatı'!$A:$F,5,0)</f>
        <v>#N/A</v>
      </c>
      <c r="M54" s="71" t="e">
        <f>VLOOKUP($A:$A,'2- Dünya Çeyrek Yıllar İthalatı'!$A:$F,6,0)</f>
        <v>#N/A</v>
      </c>
      <c r="N54" s="71" t="e">
        <f t="shared" si="2"/>
        <v>#N/A</v>
      </c>
      <c r="O54" s="71">
        <f>VLOOKUP($A:$A,'3-TR İhracat Göstergeleri'!$A:$P,2,0)</f>
        <v>696</v>
      </c>
      <c r="P54" s="75">
        <f>VLOOKUP($A:$A,'3-TR İhracat Göstergeleri'!$A:$P,3,0)</f>
        <v>234</v>
      </c>
      <c r="Q54" s="71">
        <f>VLOOKUP($A:$A,'3-TR İhracat Göstergeleri'!$A:$P,4,0)</f>
        <v>0.3266302179881268</v>
      </c>
      <c r="R54" s="75">
        <f>VLOOKUP($A:$A,'3-TR İhracat Göstergeleri'!$A:$P,5,0)</f>
        <v>147</v>
      </c>
      <c r="S54" s="71" t="str">
        <f>VLOOKUP($A:$A,'3-TR İhracat Göstergeleri'!$A:$P,6,0)</f>
        <v>Tons</v>
      </c>
      <c r="T54" s="75">
        <f>VLOOKUP($A:$A,'3-TR İhracat Göstergeleri'!$A:$P,7,0)</f>
        <v>4735</v>
      </c>
      <c r="U54" s="71">
        <f>VLOOKUP($A:$A,'3-TR İhracat Göstergeleri'!$A:$P,8,0)</f>
        <v>118</v>
      </c>
      <c r="V54" s="75">
        <f>VLOOKUP($A:$A,'3-TR İhracat Göstergeleri'!$A:$P,9,0)</f>
        <v>36</v>
      </c>
      <c r="W54" s="71">
        <f>VLOOKUP($A:$A,'3-TR İhracat Göstergeleri'!$A:$P,10,0)</f>
        <v>130</v>
      </c>
      <c r="X54" s="75">
        <f>VLOOKUP($A:$A,'3-TR İhracat Göstergeleri'!$A:$P,11,0)</f>
        <v>51</v>
      </c>
      <c r="Y54" s="71">
        <f>VLOOKUP($A:$A,'3-TR İhracat Göstergeleri'!$A:$P,12,0)</f>
        <v>0.13065680468485436</v>
      </c>
      <c r="Z54" s="75">
        <f>VLOOKUP($A:$A,'3-TR İhracat Göstergeleri'!$A:$P,13,0)</f>
        <v>23</v>
      </c>
      <c r="AA54" s="71">
        <f>VLOOKUP($A:$A,'3-TR İhracat Göstergeleri'!$A:$P,14,0)</f>
        <v>2292</v>
      </c>
      <c r="AB54" s="75" t="str">
        <f>VLOOKUP($A:$A,'3-TR İhracat Göstergeleri'!$A:$P,15,0)</f>
        <v>0.35</v>
      </c>
      <c r="AC54" s="71">
        <f>VLOOKUP($A:$A,'3-TR İhracat Göstergeleri'!$A:$P,16,0)</f>
        <v>30</v>
      </c>
      <c r="AD54" s="75">
        <f>VLOOKUP($A:$A,'4-Dünya İthahalat Göstergeleri'!$A:$M,2,0)</f>
        <v>2531</v>
      </c>
      <c r="AE54" s="71">
        <f>VLOOKUP($A:$A,'4-Dünya İthahalat Göstergeleri'!$A:$M,3,0)</f>
        <v>-2047</v>
      </c>
      <c r="AF54" s="75">
        <f>VLOOKUP($A:$A,'4-Dünya İthahalat Göstergeleri'!$A:$M,4,0)</f>
        <v>0</v>
      </c>
      <c r="AG54" s="71" t="str">
        <f>VLOOKUP($A:$A,'4-Dünya İthahalat Göstergeleri'!$A:$M,5,0)</f>
        <v>No quantity</v>
      </c>
      <c r="AH54" s="75">
        <f>VLOOKUP($A:$A,'4-Dünya İthahalat Göstergeleri'!$A:$M,6,0)</f>
        <v>0</v>
      </c>
      <c r="AI54" s="71">
        <f>VLOOKUP($A:$A,'4-Dünya İthahalat Göstergeleri'!$A:$M,7,0)</f>
        <v>23</v>
      </c>
      <c r="AJ54" s="75">
        <f>VLOOKUP($A:$A,'4-Dünya İthahalat Göstergeleri'!$A:$M,8,0)</f>
        <v>0</v>
      </c>
      <c r="AK54" s="71">
        <f>VLOOKUP($A:$A,'4-Dünya İthahalat Göstergeleri'!$A:$M,9,0)</f>
        <v>329</v>
      </c>
      <c r="AL54" s="75">
        <f>VLOOKUP($A:$A,'4-Dünya İthahalat Göstergeleri'!$A:$M,10,0)</f>
        <v>0.13065680468485436</v>
      </c>
      <c r="AM54" s="71">
        <f>VLOOKUP($A:$A,'4-Dünya İthahalat Göstergeleri'!$A:$M,11,0)</f>
        <v>2292</v>
      </c>
      <c r="AN54" s="75" t="str">
        <f>VLOOKUP($A:$A,'4-Dünya İthahalat Göstergeleri'!$A:$M,12,0)</f>
        <v>0.35</v>
      </c>
      <c r="AO54" s="71">
        <f>VLOOKUP($A:$A,'4-Dünya İthahalat Göstergeleri'!$A:$M,13,0)</f>
        <v>45308</v>
      </c>
      <c r="AP54" s="75">
        <f>VLOOKUP($A:$A,'5-Dünya Yıllar İhracatı'!$A:$F,2,0)</f>
        <v>0</v>
      </c>
      <c r="AQ54" s="71">
        <f>VLOOKUP($A:$A,'5-Dünya Yıllar İhracatı'!$A:$F,3,0)</f>
        <v>3245</v>
      </c>
      <c r="AR54" s="75">
        <f>VLOOKUP($A:$A,'5-Dünya Yıllar İhracatı'!$A:$F,4,0)</f>
        <v>3911</v>
      </c>
      <c r="AS54" s="71">
        <f>VLOOKUP($A:$A,'5-Dünya Yıllar İhracatı'!$A:$F,5,0)</f>
        <v>4342</v>
      </c>
      <c r="AT54" s="75">
        <f>VLOOKUP($A:$A,'5-Dünya Yıllar İhracatı'!$A:$F,6,0)</f>
        <v>483</v>
      </c>
      <c r="AU54" s="71">
        <f t="shared" si="3"/>
        <v>-88.876093965914322</v>
      </c>
      <c r="AV54" s="75">
        <f t="shared" si="4"/>
        <v>364.39315861679586</v>
      </c>
      <c r="AW54" s="71">
        <f>VLOOKUP($A:$A,'6-TR Yıllar İhracatı'!$A:$H,2,0)</f>
        <v>248</v>
      </c>
      <c r="AX54" s="75">
        <f>VLOOKUP($A:$A,'6-TR Yıllar İhracatı'!$A:$H,3,0)</f>
        <v>0</v>
      </c>
      <c r="AY54" s="71">
        <f>VLOOKUP($A:$A,'6-TR Yıllar İhracatı'!$A:$H,4,0)</f>
        <v>11</v>
      </c>
      <c r="AZ54" s="75">
        <f>VLOOKUP($A:$A,'6-TR Yıllar İhracatı'!$A:$H,5,0)</f>
        <v>302</v>
      </c>
      <c r="BA54" s="71">
        <f>VLOOKUP($A:$A,'6-TR Yıllar İhracatı'!$A:$H,6,0)</f>
        <v>696</v>
      </c>
      <c r="BB54" s="75">
        <f>VLOOKUP($A:$A,'6-TR Yıllar İhracatı'!$A:$H,7,0)</f>
        <v>1304.635761589404</v>
      </c>
      <c r="BC54" s="71">
        <f>VLOOKUP($A:$A,'6-TR Yıllar İhracatı'!$A:$H,8,0)</f>
        <v>0.3266302179881268</v>
      </c>
      <c r="BD54" s="75">
        <f>VLOOKUP($A:$A,'7-TR Çeyrek Yıllar İhracatı'!$A:$H,2,0)</f>
        <v>0</v>
      </c>
      <c r="BE54" s="71">
        <f>VLOOKUP($A:$A,'7-TR Çeyrek Yıllar İhracatı'!$A:$H,3,0)</f>
        <v>126</v>
      </c>
      <c r="BF54" s="75">
        <f>VLOOKUP($A:$A,'7-TR Çeyrek Yıllar İhracatı'!$A:$H,4,0)</f>
        <v>145</v>
      </c>
      <c r="BG54" s="71">
        <f>VLOOKUP($A:$A,'7-TR Çeyrek Yıllar İhracatı'!$A:$H,5,0)</f>
        <v>42</v>
      </c>
      <c r="BH54" s="75">
        <f>VLOOKUP($A:$A,'7-TR Çeyrek Yıllar İhracatı'!$A:$H,6,0)</f>
        <v>0</v>
      </c>
      <c r="BI54" s="71" t="e">
        <f>VLOOKUP($A:$A,'7-TR Çeyrek Yıllar İhracatı'!$A:$H,7,0)</f>
        <v>#DIV/0!</v>
      </c>
      <c r="BJ54" s="75">
        <f>VLOOKUP($A:$A,'8- TR Yıllar Birim İhracatı'!$A:$H,2,0)</f>
        <v>5767</v>
      </c>
      <c r="BK54" s="71">
        <f>VLOOKUP($A:$A,'8- TR Yıllar Birim İhracatı'!$A:$H,3,0)</f>
        <v>0</v>
      </c>
      <c r="BL54" s="75">
        <f>VLOOKUP($A:$A,'8- TR Yıllar Birim İhracatı'!$A:$H,4,0)</f>
        <v>5500</v>
      </c>
      <c r="BM54" s="71">
        <f>VLOOKUP($A:$A,'8- TR Yıllar Birim İhracatı'!$A:$H,5,0)</f>
        <v>4646</v>
      </c>
      <c r="BN54" s="75">
        <f>VLOOKUP($A:$A,'8- TR Yıllar Birim İhracatı'!$A:$H,6,0)</f>
        <v>4735</v>
      </c>
      <c r="BO54" s="71">
        <f>VLOOKUP($A:$A,'8- TR Yıllar Birim İhracatı'!$A:$H,7,0)</f>
        <v>696</v>
      </c>
      <c r="BP54" s="75">
        <f>VLOOKUP($A:$A,'8- TR Yıllar Birim İhracatı'!$A:$H,8,0)</f>
        <v>147</v>
      </c>
      <c r="BQ54" s="71">
        <f>VLOOKUP($A:$A,'9-Dünya Yıllar Birim İthalatı'!$A:$N,2,0)</f>
        <v>586</v>
      </c>
      <c r="BR54" s="75" t="str">
        <f>VLOOKUP($A:$A,'9-Dünya Yıllar Birim İthalatı'!$A:$N,3,0)</f>
        <v>US Dollar/1000 square meters</v>
      </c>
      <c r="BS54" s="71">
        <f>VLOOKUP($A:$A,'9-Dünya Yıllar Birim İthalatı'!$A:$N,4,0)</f>
        <v>1215</v>
      </c>
      <c r="BT54" s="75" t="str">
        <f>VLOOKUP($A:$A,'9-Dünya Yıllar Birim İthalatı'!$A:$N,5,0)</f>
        <v>US Dollar/1000 square meters</v>
      </c>
      <c r="BU54" s="71">
        <f>VLOOKUP($A:$A,'9-Dünya Yıllar Birim İthalatı'!$A:$N,6,0)</f>
        <v>116</v>
      </c>
      <c r="BV54" s="75" t="str">
        <f>VLOOKUP($A:$A,'9-Dünya Yıllar Birim İthalatı'!$A:$N,7,0)</f>
        <v>US Dollar/1000 square meters</v>
      </c>
      <c r="BW54" s="71">
        <f>VLOOKUP($A:$A,'9-Dünya Yıllar Birim İthalatı'!$A:$N,8,0)</f>
        <v>8333</v>
      </c>
      <c r="BX54" s="75" t="str">
        <f>VLOOKUP($A:$A,'9-Dünya Yıllar Birim İthalatı'!$A:$N,9,0)</f>
        <v>US Dollar/Tons</v>
      </c>
      <c r="BY54" s="71">
        <f>VLOOKUP($A:$A,'9-Dünya Yıllar Birim İthalatı'!$A:$N,10,0)</f>
        <v>4670</v>
      </c>
      <c r="BZ54" s="75" t="str">
        <f>VLOOKUP($A:$A,'9-Dünya Yıllar Birim İthalatı'!$A:$N,11,0)</f>
        <v>US Dollar/Tons</v>
      </c>
      <c r="CA54" s="71">
        <f>VLOOKUP($A:$A,'9-Dünya Yıllar Birim İthalatı'!$A:$N,12,0)</f>
        <v>2531</v>
      </c>
      <c r="CB54" s="75">
        <f>VLOOKUP($A:$A,'9-Dünya Yıllar Birim İthalatı'!$A:$N,13,0)</f>
        <v>542</v>
      </c>
      <c r="CC54" s="71" t="str">
        <f>VLOOKUP($A:$A,'9-Dünya Yıllar Birim İthalatı'!$A:$N,14,0)</f>
        <v>Tons</v>
      </c>
    </row>
    <row r="55" spans="1:81" ht="27.6" x14ac:dyDescent="0.3">
      <c r="A55" s="69" t="s">
        <v>121</v>
      </c>
      <c r="B55" s="77">
        <v>1016</v>
      </c>
      <c r="C55" s="77">
        <v>2782</v>
      </c>
      <c r="D55" s="77">
        <v>7783</v>
      </c>
      <c r="E55" s="77">
        <v>9353</v>
      </c>
      <c r="F55" s="77">
        <v>2263</v>
      </c>
      <c r="G55" s="77">
        <f t="shared" si="0"/>
        <v>-75.804554688335287</v>
      </c>
      <c r="H55" s="77">
        <f t="shared" si="1"/>
        <v>0.11682218867893361</v>
      </c>
      <c r="I55" s="69" t="e">
        <f>VLOOKUP($A:$A,'2- Dünya Çeyrek Yıllar İthalatı'!$A:$F,2,0)</f>
        <v>#N/A</v>
      </c>
      <c r="J55" s="69" t="e">
        <f>VLOOKUP($A:$A,'2- Dünya Çeyrek Yıllar İthalatı'!$A:$F,3,0)</f>
        <v>#N/A</v>
      </c>
      <c r="K55" s="69" t="e">
        <f>VLOOKUP($A:$A,'2- Dünya Çeyrek Yıllar İthalatı'!$A:$F,4,0)</f>
        <v>#N/A</v>
      </c>
      <c r="L55" s="69" t="e">
        <f>VLOOKUP($A:$A,'2- Dünya Çeyrek Yıllar İthalatı'!$A:$F,5,0)</f>
        <v>#N/A</v>
      </c>
      <c r="M55" s="69" t="e">
        <f>VLOOKUP($A:$A,'2- Dünya Çeyrek Yıllar İthalatı'!$A:$F,6,0)</f>
        <v>#N/A</v>
      </c>
      <c r="N55" s="69" t="e">
        <f t="shared" si="2"/>
        <v>#N/A</v>
      </c>
      <c r="O55" s="69">
        <f>VLOOKUP($A:$A,'3-TR İhracat Göstergeleri'!$A:$P,2,0)</f>
        <v>1</v>
      </c>
      <c r="P55" s="77">
        <f>VLOOKUP($A:$A,'3-TR İhracat Göstergeleri'!$A:$P,3,0)</f>
        <v>1</v>
      </c>
      <c r="Q55" s="69">
        <f>VLOOKUP($A:$A,'3-TR İhracat Göstergeleri'!$A:$P,4,0)</f>
        <v>4.6929629021282584E-4</v>
      </c>
      <c r="R55" s="77">
        <f>VLOOKUP($A:$A,'3-TR İhracat Göstergeleri'!$A:$P,5,0)</f>
        <v>0</v>
      </c>
      <c r="S55" s="69" t="str">
        <f>VLOOKUP($A:$A,'3-TR İhracat Göstergeleri'!$A:$P,6,0)</f>
        <v>Tons</v>
      </c>
      <c r="T55" s="77">
        <f>VLOOKUP($A:$A,'3-TR İhracat Göstergeleri'!$A:$P,7,0)</f>
        <v>0</v>
      </c>
      <c r="U55" s="69">
        <f>VLOOKUP($A:$A,'3-TR İhracat Göstergeleri'!$A:$P,8,0)</f>
        <v>0</v>
      </c>
      <c r="V55" s="77">
        <f>VLOOKUP($A:$A,'3-TR İhracat Göstergeleri'!$A:$P,9,0)</f>
        <v>0</v>
      </c>
      <c r="W55" s="69">
        <f>VLOOKUP($A:$A,'3-TR İhracat Göstergeleri'!$A:$P,10,0)</f>
        <v>0</v>
      </c>
      <c r="X55" s="77">
        <f>VLOOKUP($A:$A,'3-TR İhracat Göstergeleri'!$A:$P,11,0)</f>
        <v>52</v>
      </c>
      <c r="Y55" s="69">
        <f>VLOOKUP($A:$A,'3-TR İhracat Göstergeleri'!$A:$P,12,0)</f>
        <v>0.11687357005393531</v>
      </c>
      <c r="Z55" s="77">
        <f>VLOOKUP($A:$A,'3-TR İhracat Göstergeleri'!$A:$P,13,0)</f>
        <v>37</v>
      </c>
      <c r="AA55" s="69">
        <f>VLOOKUP($A:$A,'3-TR İhracat Göstergeleri'!$A:$P,14,0)</f>
        <v>14068</v>
      </c>
      <c r="AB55" s="77" t="str">
        <f>VLOOKUP($A:$A,'3-TR İhracat Göstergeleri'!$A:$P,15,0)</f>
        <v>0.5</v>
      </c>
      <c r="AC55" s="69">
        <f>VLOOKUP($A:$A,'3-TR İhracat Göstergeleri'!$A:$P,16,0)</f>
        <v>26</v>
      </c>
      <c r="AD55" s="77">
        <f>VLOOKUP($A:$A,'4-Dünya İthahalat Göstergeleri'!$A:$M,2,0)</f>
        <v>2264</v>
      </c>
      <c r="AE55" s="69">
        <f>VLOOKUP($A:$A,'4-Dünya İthahalat Göstergeleri'!$A:$M,3,0)</f>
        <v>1339</v>
      </c>
      <c r="AF55" s="77">
        <f>VLOOKUP($A:$A,'4-Dünya İthahalat Göstergeleri'!$A:$M,4,0)</f>
        <v>0</v>
      </c>
      <c r="AG55" s="69" t="str">
        <f>VLOOKUP($A:$A,'4-Dünya İthahalat Göstergeleri'!$A:$M,5,0)</f>
        <v>No quantity</v>
      </c>
      <c r="AH55" s="77">
        <f>VLOOKUP($A:$A,'4-Dünya İthahalat Göstergeleri'!$A:$M,6,0)</f>
        <v>0</v>
      </c>
      <c r="AI55" s="69">
        <f>VLOOKUP($A:$A,'4-Dünya İthahalat Göstergeleri'!$A:$M,7,0)</f>
        <v>37</v>
      </c>
      <c r="AJ55" s="77">
        <f>VLOOKUP($A:$A,'4-Dünya İthahalat Göstergeleri'!$A:$M,8,0)</f>
        <v>0</v>
      </c>
      <c r="AK55" s="69">
        <f>VLOOKUP($A:$A,'4-Dünya İthahalat Göstergeleri'!$A:$M,9,0)</f>
        <v>-76</v>
      </c>
      <c r="AL55" s="77">
        <f>VLOOKUP($A:$A,'4-Dünya İthahalat Göstergeleri'!$A:$M,10,0)</f>
        <v>0.11687357005393531</v>
      </c>
      <c r="AM55" s="69">
        <f>VLOOKUP($A:$A,'4-Dünya İthahalat Göstergeleri'!$A:$M,11,0)</f>
        <v>14068</v>
      </c>
      <c r="AN55" s="77" t="str">
        <f>VLOOKUP($A:$A,'4-Dünya İthahalat Göstergeleri'!$A:$M,12,0)</f>
        <v>0.5</v>
      </c>
      <c r="AO55" s="69">
        <f>VLOOKUP($A:$A,'4-Dünya İthahalat Göstergeleri'!$A:$M,13,0)</f>
        <v>45559</v>
      </c>
      <c r="AP55" s="77">
        <f>VLOOKUP($A:$A,'5-Dünya Yıllar İhracatı'!$A:$F,2,0)</f>
        <v>4679</v>
      </c>
      <c r="AQ55" s="69">
        <f>VLOOKUP($A:$A,'5-Dünya Yıllar İhracatı'!$A:$F,3,0)</f>
        <v>3162</v>
      </c>
      <c r="AR55" s="77">
        <f>VLOOKUP($A:$A,'5-Dünya Yıllar İhracatı'!$A:$F,4,0)</f>
        <v>4566</v>
      </c>
      <c r="AS55" s="69">
        <f>VLOOKUP($A:$A,'5-Dünya Yıllar İhracatı'!$A:$F,5,0)</f>
        <v>3077</v>
      </c>
      <c r="AT55" s="77">
        <f>VLOOKUP($A:$A,'5-Dünya Yıllar İhracatı'!$A:$F,6,0)</f>
        <v>3603</v>
      </c>
      <c r="AU55" s="69">
        <f t="shared" si="3"/>
        <v>17.094572635684109</v>
      </c>
      <c r="AV55" s="77">
        <f t="shared" si="4"/>
        <v>-70.087973491613781</v>
      </c>
      <c r="AW55" s="69">
        <f>VLOOKUP($A:$A,'6-TR Yıllar İhracatı'!$A:$H,2,0)</f>
        <v>0</v>
      </c>
      <c r="AX55" s="77">
        <f>VLOOKUP($A:$A,'6-TR Yıllar İhracatı'!$A:$H,3,0)</f>
        <v>0</v>
      </c>
      <c r="AY55" s="69">
        <f>VLOOKUP($A:$A,'6-TR Yıllar İhracatı'!$A:$H,4,0)</f>
        <v>0</v>
      </c>
      <c r="AZ55" s="77">
        <f>VLOOKUP($A:$A,'6-TR Yıllar İhracatı'!$A:$H,5,0)</f>
        <v>2</v>
      </c>
      <c r="BA55" s="69">
        <f>VLOOKUP($A:$A,'6-TR Yıllar İhracatı'!$A:$H,6,0)</f>
        <v>1</v>
      </c>
      <c r="BB55" s="77">
        <f>VLOOKUP($A:$A,'6-TR Yıllar İhracatı'!$A:$H,7,0)</f>
        <v>-500</v>
      </c>
      <c r="BC55" s="69">
        <f>VLOOKUP($A:$A,'6-TR Yıllar İhracatı'!$A:$H,8,0)</f>
        <v>4.6929629021282584E-4</v>
      </c>
      <c r="BD55" s="77">
        <f>VLOOKUP($A:$A,'7-TR Çeyrek Yıllar İhracatı'!$A:$H,2,0)</f>
        <v>0</v>
      </c>
      <c r="BE55" s="69">
        <f>VLOOKUP($A:$A,'7-TR Çeyrek Yıllar İhracatı'!$A:$H,3,0)</f>
        <v>0</v>
      </c>
      <c r="BF55" s="77">
        <f>VLOOKUP($A:$A,'7-TR Çeyrek Yıllar İhracatı'!$A:$H,4,0)</f>
        <v>1</v>
      </c>
      <c r="BG55" s="69">
        <f>VLOOKUP($A:$A,'7-TR Çeyrek Yıllar İhracatı'!$A:$H,5,0)</f>
        <v>0</v>
      </c>
      <c r="BH55" s="77">
        <f>VLOOKUP($A:$A,'7-TR Çeyrek Yıllar İhracatı'!$A:$H,6,0)</f>
        <v>0</v>
      </c>
      <c r="BI55" s="69" t="e">
        <f>VLOOKUP($A:$A,'7-TR Çeyrek Yıllar İhracatı'!$A:$H,7,0)</f>
        <v>#DIV/0!</v>
      </c>
      <c r="BJ55" s="77">
        <f>VLOOKUP($A:$A,'8- TR Yıllar Birim İhracatı'!$A:$H,2,0)</f>
        <v>0</v>
      </c>
      <c r="BK55" s="69">
        <f>VLOOKUP($A:$A,'8- TR Yıllar Birim İhracatı'!$A:$H,3,0)</f>
        <v>0</v>
      </c>
      <c r="BL55" s="77">
        <f>VLOOKUP($A:$A,'8- TR Yıllar Birim İhracatı'!$A:$H,4,0)</f>
        <v>0</v>
      </c>
      <c r="BM55" s="69">
        <f>VLOOKUP($A:$A,'8- TR Yıllar Birim İhracatı'!$A:$H,5,0)</f>
        <v>2000</v>
      </c>
      <c r="BN55" s="77">
        <f>VLOOKUP($A:$A,'8- TR Yıllar Birim İhracatı'!$A:$H,6,0)</f>
        <v>0</v>
      </c>
      <c r="BO55" s="69">
        <f>VLOOKUP($A:$A,'8- TR Yıllar Birim İhracatı'!$A:$H,7,0)</f>
        <v>1</v>
      </c>
      <c r="BP55" s="77">
        <f>VLOOKUP($A:$A,'8- TR Yıllar Birim İhracatı'!$A:$H,8,0)</f>
        <v>0</v>
      </c>
      <c r="BQ55" s="69">
        <f>VLOOKUP($A:$A,'9-Dünya Yıllar Birim İthalatı'!$A:$N,2,0)</f>
        <v>5806</v>
      </c>
      <c r="BR55" s="77" t="str">
        <f>VLOOKUP($A:$A,'9-Dünya Yıllar Birim İthalatı'!$A:$N,3,0)</f>
        <v>US Dollar/Tons</v>
      </c>
      <c r="BS55" s="69">
        <f>VLOOKUP($A:$A,'9-Dünya Yıllar Birim İthalatı'!$A:$N,4,0)</f>
        <v>0</v>
      </c>
      <c r="BT55" s="77">
        <f>VLOOKUP($A:$A,'9-Dünya Yıllar Birim İthalatı'!$A:$N,5,0)</f>
        <v>0</v>
      </c>
      <c r="BU55" s="69">
        <f>VLOOKUP($A:$A,'9-Dünya Yıllar Birim İthalatı'!$A:$N,6,0)</f>
        <v>0</v>
      </c>
      <c r="BV55" s="77">
        <f>VLOOKUP($A:$A,'9-Dünya Yıllar Birim İthalatı'!$A:$N,7,0)</f>
        <v>0</v>
      </c>
      <c r="BW55" s="69">
        <f>VLOOKUP($A:$A,'9-Dünya Yıllar Birim İthalatı'!$A:$N,8,0)</f>
        <v>5296</v>
      </c>
      <c r="BX55" s="77" t="str">
        <f>VLOOKUP($A:$A,'9-Dünya Yıllar Birim İthalatı'!$A:$N,9,0)</f>
        <v>US Dollar/Tons</v>
      </c>
      <c r="BY55" s="69">
        <f>VLOOKUP($A:$A,'9-Dünya Yıllar Birim İthalatı'!$A:$N,10,0)</f>
        <v>14233</v>
      </c>
      <c r="BZ55" s="77" t="str">
        <f>VLOOKUP($A:$A,'9-Dünya Yıllar Birim İthalatı'!$A:$N,11,0)</f>
        <v>US Dollar/Tons</v>
      </c>
      <c r="CA55" s="69">
        <f>VLOOKUP($A:$A,'9-Dünya Yıllar Birim İthalatı'!$A:$N,12,0)</f>
        <v>2263</v>
      </c>
      <c r="CB55" s="77">
        <f>VLOOKUP($A:$A,'9-Dünya Yıllar Birim İthalatı'!$A:$N,13,0)</f>
        <v>159</v>
      </c>
      <c r="CC55" s="69" t="str">
        <f>VLOOKUP($A:$A,'9-Dünya Yıllar Birim İthalatı'!$A:$N,14,0)</f>
        <v>Tons</v>
      </c>
    </row>
    <row r="56" spans="1:81" ht="27.6" x14ac:dyDescent="0.3">
      <c r="A56" s="71" t="s">
        <v>120</v>
      </c>
      <c r="B56" s="75">
        <v>1702</v>
      </c>
      <c r="C56" s="75">
        <v>1119</v>
      </c>
      <c r="D56" s="75">
        <v>1636</v>
      </c>
      <c r="E56" s="75">
        <v>1647</v>
      </c>
      <c r="F56" s="76">
        <v>2113</v>
      </c>
      <c r="G56" s="75">
        <f t="shared" si="0"/>
        <v>28.293867638129932</v>
      </c>
      <c r="H56" s="76">
        <f t="shared" si="1"/>
        <v>0.10907878244745324</v>
      </c>
      <c r="I56" s="71">
        <f>VLOOKUP($A:$A,'2- Dünya Çeyrek Yıllar İthalatı'!$A:$F,2,0)</f>
        <v>728</v>
      </c>
      <c r="J56" s="71">
        <f>VLOOKUP($A:$A,'2- Dünya Çeyrek Yıllar İthalatı'!$A:$F,3,0)</f>
        <v>736</v>
      </c>
      <c r="K56" s="71">
        <f>VLOOKUP($A:$A,'2- Dünya Çeyrek Yıllar İthalatı'!$A:$F,4,0)</f>
        <v>528</v>
      </c>
      <c r="L56" s="71">
        <f>VLOOKUP($A:$A,'2- Dünya Çeyrek Yıllar İthalatı'!$A:$F,5,0)</f>
        <v>635</v>
      </c>
      <c r="M56" s="71">
        <f>VLOOKUP($A:$A,'2- Dünya Çeyrek Yıllar İthalatı'!$A:$F,6,0)</f>
        <v>0</v>
      </c>
      <c r="N56" s="71">
        <f t="shared" si="2"/>
        <v>-100</v>
      </c>
      <c r="O56" s="71">
        <f>VLOOKUP($A:$A,'3-TR İhracat Göstergeleri'!$A:$P,2,0)</f>
        <v>325</v>
      </c>
      <c r="P56" s="75">
        <f>VLOOKUP($A:$A,'3-TR İhracat Göstergeleri'!$A:$P,3,0)</f>
        <v>308</v>
      </c>
      <c r="Q56" s="71">
        <f>VLOOKUP($A:$A,'3-TR İhracat Göstergeleri'!$A:$P,4,0)</f>
        <v>0.15252129431916839</v>
      </c>
      <c r="R56" s="75">
        <f>VLOOKUP($A:$A,'3-TR İhracat Göstergeleri'!$A:$P,5,0)</f>
        <v>46</v>
      </c>
      <c r="S56" s="71" t="str">
        <f>VLOOKUP($A:$A,'3-TR İhracat Göstergeleri'!$A:$P,6,0)</f>
        <v>Tons</v>
      </c>
      <c r="T56" s="75">
        <f>VLOOKUP($A:$A,'3-TR İhracat Göstergeleri'!$A:$P,7,0)</f>
        <v>7065</v>
      </c>
      <c r="U56" s="71">
        <f>VLOOKUP($A:$A,'3-TR İhracat Göstergeleri'!$A:$P,8,0)</f>
        <v>42</v>
      </c>
      <c r="V56" s="75">
        <f>VLOOKUP($A:$A,'3-TR İhracat Göstergeleri'!$A:$P,9,0)</f>
        <v>72</v>
      </c>
      <c r="W56" s="71">
        <f>VLOOKUP($A:$A,'3-TR İhracat Göstergeleri'!$A:$P,10,0)</f>
        <v>-22</v>
      </c>
      <c r="X56" s="75">
        <f>VLOOKUP($A:$A,'3-TR İhracat Göstergeleri'!$A:$P,11,0)</f>
        <v>53</v>
      </c>
      <c r="Y56" s="71">
        <f>VLOOKUP($A:$A,'3-TR İhracat Göstergeleri'!$A:$P,12,0)</f>
        <v>0.10907855721023201</v>
      </c>
      <c r="Z56" s="75">
        <f>VLOOKUP($A:$A,'3-TR İhracat Göstergeleri'!$A:$P,13,0)</f>
        <v>9</v>
      </c>
      <c r="AA56" s="71">
        <f>VLOOKUP($A:$A,'3-TR İhracat Göstergeleri'!$A:$P,14,0)</f>
        <v>8340</v>
      </c>
      <c r="AB56" s="75" t="str">
        <f>VLOOKUP($A:$A,'3-TR İhracat Göstergeleri'!$A:$P,15,0)</f>
        <v>0.43</v>
      </c>
      <c r="AC56" s="71">
        <f>VLOOKUP($A:$A,'3-TR İhracat Göstergeleri'!$A:$P,16,0)</f>
        <v>0</v>
      </c>
      <c r="AD56" s="75">
        <f>VLOOKUP($A:$A,'4-Dünya İthahalat Göstergeleri'!$A:$M,2,0)</f>
        <v>2113</v>
      </c>
      <c r="AE56" s="71">
        <f>VLOOKUP($A:$A,'4-Dünya İthahalat Göstergeleri'!$A:$M,3,0)</f>
        <v>19750</v>
      </c>
      <c r="AF56" s="75">
        <f>VLOOKUP($A:$A,'4-Dünya İthahalat Göstergeleri'!$A:$M,4,0)</f>
        <v>383</v>
      </c>
      <c r="AG56" s="71" t="str">
        <f>VLOOKUP($A:$A,'4-Dünya İthahalat Göstergeleri'!$A:$M,5,0)</f>
        <v>Tons</v>
      </c>
      <c r="AH56" s="75">
        <f>VLOOKUP($A:$A,'4-Dünya İthahalat Göstergeleri'!$A:$M,6,0)</f>
        <v>5517</v>
      </c>
      <c r="AI56" s="71">
        <f>VLOOKUP($A:$A,'4-Dünya İthahalat Göstergeleri'!$A:$M,7,0)</f>
        <v>9</v>
      </c>
      <c r="AJ56" s="75">
        <f>VLOOKUP($A:$A,'4-Dünya İthahalat Göstergeleri'!$A:$M,8,0)</f>
        <v>-1</v>
      </c>
      <c r="AK56" s="71">
        <f>VLOOKUP($A:$A,'4-Dünya İthahalat Göstergeleri'!$A:$M,9,0)</f>
        <v>28</v>
      </c>
      <c r="AL56" s="75">
        <f>VLOOKUP($A:$A,'4-Dünya İthahalat Göstergeleri'!$A:$M,10,0)</f>
        <v>0.10907855721023201</v>
      </c>
      <c r="AM56" s="71">
        <f>VLOOKUP($A:$A,'4-Dünya İthahalat Göstergeleri'!$A:$M,11,0)</f>
        <v>8340</v>
      </c>
      <c r="AN56" s="75" t="str">
        <f>VLOOKUP($A:$A,'4-Dünya İthahalat Göstergeleri'!$A:$M,12,0)</f>
        <v>0.43</v>
      </c>
      <c r="AO56" s="71">
        <f>VLOOKUP($A:$A,'4-Dünya İthahalat Göstergeleri'!$A:$M,13,0)</f>
        <v>45506</v>
      </c>
      <c r="AP56" s="75">
        <f>VLOOKUP($A:$A,'5-Dünya Yıllar İhracatı'!$A:$F,2,0)</f>
        <v>3157</v>
      </c>
      <c r="AQ56" s="71">
        <f>VLOOKUP($A:$A,'5-Dünya Yıllar İhracatı'!$A:$F,3,0)</f>
        <v>2788</v>
      </c>
      <c r="AR56" s="75">
        <f>VLOOKUP($A:$A,'5-Dünya Yıllar İhracatı'!$A:$F,4,0)</f>
        <v>3151</v>
      </c>
      <c r="AS56" s="71">
        <f>VLOOKUP($A:$A,'5-Dünya Yıllar İhracatı'!$A:$F,5,0)</f>
        <v>23575</v>
      </c>
      <c r="AT56" s="75">
        <f>VLOOKUP($A:$A,'5-Dünya Yıllar İhracatı'!$A:$F,6,0)</f>
        <v>21863</v>
      </c>
      <c r="AU56" s="71">
        <f t="shared" si="3"/>
        <v>-7.2619300106044529</v>
      </c>
      <c r="AV56" s="75">
        <f t="shared" si="4"/>
        <v>29.774008916651152</v>
      </c>
      <c r="AW56" s="71">
        <f>VLOOKUP($A:$A,'6-TR Yıllar İhracatı'!$A:$H,2,0)</f>
        <v>119</v>
      </c>
      <c r="AX56" s="75">
        <f>VLOOKUP($A:$A,'6-TR Yıllar İhracatı'!$A:$H,3,0)</f>
        <v>94</v>
      </c>
      <c r="AY56" s="71">
        <f>VLOOKUP($A:$A,'6-TR Yıllar İhracatı'!$A:$H,4,0)</f>
        <v>466</v>
      </c>
      <c r="AZ56" s="75">
        <f>VLOOKUP($A:$A,'6-TR Yıllar İhracatı'!$A:$H,5,0)</f>
        <v>417</v>
      </c>
      <c r="BA56" s="71">
        <f>VLOOKUP($A:$A,'6-TR Yıllar İhracatı'!$A:$H,6,0)</f>
        <v>325</v>
      </c>
      <c r="BB56" s="75">
        <f>VLOOKUP($A:$A,'6-TR Yıllar İhracatı'!$A:$H,7,0)</f>
        <v>-220.62350119904076</v>
      </c>
      <c r="BC56" s="71">
        <f>VLOOKUP($A:$A,'6-TR Yıllar İhracatı'!$A:$H,8,0)</f>
        <v>0.15252129431916839</v>
      </c>
      <c r="BD56" s="75">
        <f>VLOOKUP($A:$A,'7-TR Çeyrek Yıllar İhracatı'!$A:$H,2,0)</f>
        <v>65</v>
      </c>
      <c r="BE56" s="71">
        <f>VLOOKUP($A:$A,'7-TR Çeyrek Yıllar İhracatı'!$A:$H,3,0)</f>
        <v>84</v>
      </c>
      <c r="BF56" s="75">
        <f>VLOOKUP($A:$A,'7-TR Çeyrek Yıllar İhracatı'!$A:$H,4,0)</f>
        <v>90</v>
      </c>
      <c r="BG56" s="71">
        <f>VLOOKUP($A:$A,'7-TR Çeyrek Yıllar İhracatı'!$A:$H,5,0)</f>
        <v>129</v>
      </c>
      <c r="BH56" s="75">
        <f>VLOOKUP($A:$A,'7-TR Çeyrek Yıllar İhracatı'!$A:$H,6,0)</f>
        <v>80</v>
      </c>
      <c r="BI56" s="71">
        <f>VLOOKUP($A:$A,'7-TR Çeyrek Yıllar İhracatı'!$A:$H,7,0)</f>
        <v>23.076923076923077</v>
      </c>
      <c r="BJ56" s="75">
        <f>VLOOKUP($A:$A,'8- TR Yıllar Birim İhracatı'!$A:$H,2,0)</f>
        <v>14875</v>
      </c>
      <c r="BK56" s="71">
        <f>VLOOKUP($A:$A,'8- TR Yıllar Birim İhracatı'!$A:$H,3,0)</f>
        <v>10444</v>
      </c>
      <c r="BL56" s="75">
        <f>VLOOKUP($A:$A,'8- TR Yıllar Birim İhracatı'!$A:$H,4,0)</f>
        <v>6472</v>
      </c>
      <c r="BM56" s="71">
        <f>VLOOKUP($A:$A,'8- TR Yıllar Birim İhracatı'!$A:$H,5,0)</f>
        <v>6950</v>
      </c>
      <c r="BN56" s="75">
        <f>VLOOKUP($A:$A,'8- TR Yıllar Birim İhracatı'!$A:$H,6,0)</f>
        <v>7065</v>
      </c>
      <c r="BO56" s="71">
        <f>VLOOKUP($A:$A,'8- TR Yıllar Birim İhracatı'!$A:$H,7,0)</f>
        <v>325</v>
      </c>
      <c r="BP56" s="75">
        <f>VLOOKUP($A:$A,'8- TR Yıllar Birim İhracatı'!$A:$H,8,0)</f>
        <v>46</v>
      </c>
      <c r="BQ56" s="71">
        <f>VLOOKUP($A:$A,'9-Dünya Yıllar Birim İthalatı'!$A:$N,2,0)</f>
        <v>4202</v>
      </c>
      <c r="BR56" s="75" t="str">
        <f>VLOOKUP($A:$A,'9-Dünya Yıllar Birim İthalatı'!$A:$N,3,0)</f>
        <v>US Dollar/Tons</v>
      </c>
      <c r="BS56" s="71">
        <f>VLOOKUP($A:$A,'9-Dünya Yıllar Birim İthalatı'!$A:$N,4,0)</f>
        <v>4040</v>
      </c>
      <c r="BT56" s="75" t="str">
        <f>VLOOKUP($A:$A,'9-Dünya Yıllar Birim İthalatı'!$A:$N,5,0)</f>
        <v>US Dollar/Tons</v>
      </c>
      <c r="BU56" s="71">
        <f>VLOOKUP($A:$A,'9-Dünya Yıllar Birim İthalatı'!$A:$N,6,0)</f>
        <v>4470</v>
      </c>
      <c r="BV56" s="75" t="str">
        <f>VLOOKUP($A:$A,'9-Dünya Yıllar Birim İthalatı'!$A:$N,7,0)</f>
        <v>US Dollar/Tons</v>
      </c>
      <c r="BW56" s="71">
        <f>VLOOKUP($A:$A,'9-Dünya Yıllar Birim İthalatı'!$A:$N,8,0)</f>
        <v>5799</v>
      </c>
      <c r="BX56" s="75" t="str">
        <f>VLOOKUP($A:$A,'9-Dünya Yıllar Birim İthalatı'!$A:$N,9,0)</f>
        <v>US Dollar/Tons</v>
      </c>
      <c r="BY56" s="71">
        <f>VLOOKUP($A:$A,'9-Dünya Yıllar Birim İthalatı'!$A:$N,10,0)</f>
        <v>5517</v>
      </c>
      <c r="BZ56" s="75" t="str">
        <f>VLOOKUP($A:$A,'9-Dünya Yıllar Birim İthalatı'!$A:$N,11,0)</f>
        <v>US Dollar/Tons</v>
      </c>
      <c r="CA56" s="71">
        <f>VLOOKUP($A:$A,'9-Dünya Yıllar Birim İthalatı'!$A:$N,12,0)</f>
        <v>2113</v>
      </c>
      <c r="CB56" s="75">
        <f>VLOOKUP($A:$A,'9-Dünya Yıllar Birim İthalatı'!$A:$N,13,0)</f>
        <v>383</v>
      </c>
      <c r="CC56" s="71" t="str">
        <f>VLOOKUP($A:$A,'9-Dünya Yıllar Birim İthalatı'!$A:$N,14,0)</f>
        <v>Tons</v>
      </c>
    </row>
    <row r="57" spans="1:81" ht="27.6" x14ac:dyDescent="0.3">
      <c r="A57" s="69" t="s">
        <v>119</v>
      </c>
      <c r="B57" s="73">
        <v>2250</v>
      </c>
      <c r="C57" s="73">
        <v>2000</v>
      </c>
      <c r="D57" s="73">
        <v>1471</v>
      </c>
      <c r="E57" s="73">
        <v>2263</v>
      </c>
      <c r="F57" s="74">
        <v>2036</v>
      </c>
      <c r="G57" s="73">
        <f t="shared" si="0"/>
        <v>-10.030932390631904</v>
      </c>
      <c r="H57" s="74">
        <f t="shared" si="1"/>
        <v>0.10510383391529333</v>
      </c>
      <c r="I57" s="69">
        <f>VLOOKUP($A:$A,'2- Dünya Çeyrek Yıllar İthalatı'!$A:$F,2,0)</f>
        <v>777</v>
      </c>
      <c r="J57" s="69">
        <f>VLOOKUP($A:$A,'2- Dünya Çeyrek Yıllar İthalatı'!$A:$F,3,0)</f>
        <v>464</v>
      </c>
      <c r="K57" s="69">
        <f>VLOOKUP($A:$A,'2- Dünya Çeyrek Yıllar İthalatı'!$A:$F,4,0)</f>
        <v>513</v>
      </c>
      <c r="L57" s="69">
        <f>VLOOKUP($A:$A,'2- Dünya Çeyrek Yıllar İthalatı'!$A:$F,5,0)</f>
        <v>318</v>
      </c>
      <c r="M57" s="69">
        <f>VLOOKUP($A:$A,'2- Dünya Çeyrek Yıllar İthalatı'!$A:$F,6,0)</f>
        <v>460</v>
      </c>
      <c r="N57" s="69">
        <f t="shared" si="2"/>
        <v>-40.797940797940797</v>
      </c>
      <c r="O57" s="69">
        <f>VLOOKUP($A:$A,'3-TR İhracat Göstergeleri'!$A:$P,2,0)</f>
        <v>141</v>
      </c>
      <c r="P57" s="73">
        <f>VLOOKUP($A:$A,'3-TR İhracat Göstergeleri'!$A:$P,3,0)</f>
        <v>141</v>
      </c>
      <c r="Q57" s="69">
        <f>VLOOKUP($A:$A,'3-TR İhracat Göstergeleri'!$A:$P,4,0)</f>
        <v>6.6170776920008445E-2</v>
      </c>
      <c r="R57" s="73">
        <f>VLOOKUP($A:$A,'3-TR İhracat Göstergeleri'!$A:$P,5,0)</f>
        <v>14</v>
      </c>
      <c r="S57" s="69" t="str">
        <f>VLOOKUP($A:$A,'3-TR İhracat Göstergeleri'!$A:$P,6,0)</f>
        <v>Tons</v>
      </c>
      <c r="T57" s="73">
        <f>VLOOKUP($A:$A,'3-TR İhracat Göstergeleri'!$A:$P,7,0)</f>
        <v>10071</v>
      </c>
      <c r="U57" s="69">
        <f>VLOOKUP($A:$A,'3-TR İhracat Göstergeleri'!$A:$P,8,0)</f>
        <v>103</v>
      </c>
      <c r="V57" s="73">
        <f>VLOOKUP($A:$A,'3-TR İhracat Göstergeleri'!$A:$P,9,0)</f>
        <v>24</v>
      </c>
      <c r="W57" s="69">
        <f>VLOOKUP($A:$A,'3-TR İhracat Göstergeleri'!$A:$P,10,0)</f>
        <v>-41</v>
      </c>
      <c r="X57" s="73">
        <f>VLOOKUP($A:$A,'3-TR İhracat Göstergeleri'!$A:$P,11,0)</f>
        <v>54</v>
      </c>
      <c r="Y57" s="69">
        <f>VLOOKUP($A:$A,'3-TR İhracat Göstergeleri'!$A:$P,12,0)</f>
        <v>0.10510361688595947</v>
      </c>
      <c r="Z57" s="73">
        <f>VLOOKUP($A:$A,'3-TR İhracat Göstergeleri'!$A:$P,13,0)</f>
        <v>-1</v>
      </c>
      <c r="AA57" s="69">
        <f>VLOOKUP($A:$A,'3-TR İhracat Göstergeleri'!$A:$P,14,0)</f>
        <v>7768</v>
      </c>
      <c r="AB57" s="73" t="str">
        <f>VLOOKUP($A:$A,'3-TR İhracat Göstergeleri'!$A:$P,15,0)</f>
        <v>0.45</v>
      </c>
      <c r="AC57" s="69">
        <f>VLOOKUP($A:$A,'3-TR İhracat Göstergeleri'!$A:$P,16,0)</f>
        <v>0</v>
      </c>
      <c r="AD57" s="73">
        <f>VLOOKUP($A:$A,'4-Dünya İthahalat Göstergeleri'!$A:$M,2,0)</f>
        <v>2036</v>
      </c>
      <c r="AE57" s="69">
        <f>VLOOKUP($A:$A,'4-Dünya İthahalat Göstergeleri'!$A:$M,3,0)</f>
        <v>-2023</v>
      </c>
      <c r="AF57" s="73">
        <f>VLOOKUP($A:$A,'4-Dünya İthahalat Göstergeleri'!$A:$M,4,0)</f>
        <v>166</v>
      </c>
      <c r="AG57" s="69" t="str">
        <f>VLOOKUP($A:$A,'4-Dünya İthahalat Göstergeleri'!$A:$M,5,0)</f>
        <v>Tons</v>
      </c>
      <c r="AH57" s="73">
        <f>VLOOKUP($A:$A,'4-Dünya İthahalat Göstergeleri'!$A:$M,6,0)</f>
        <v>12265</v>
      </c>
      <c r="AI57" s="69">
        <f>VLOOKUP($A:$A,'4-Dünya İthahalat Göstergeleri'!$A:$M,7,0)</f>
        <v>-1</v>
      </c>
      <c r="AJ57" s="73">
        <f>VLOOKUP($A:$A,'4-Dünya İthahalat Göstergeleri'!$A:$M,8,0)</f>
        <v>1</v>
      </c>
      <c r="AK57" s="69">
        <f>VLOOKUP($A:$A,'4-Dünya İthahalat Göstergeleri'!$A:$M,9,0)</f>
        <v>-10</v>
      </c>
      <c r="AL57" s="73">
        <f>VLOOKUP($A:$A,'4-Dünya İthahalat Göstergeleri'!$A:$M,10,0)</f>
        <v>0.10510361688595947</v>
      </c>
      <c r="AM57" s="69">
        <f>VLOOKUP($A:$A,'4-Dünya İthahalat Göstergeleri'!$A:$M,11,0)</f>
        <v>7768</v>
      </c>
      <c r="AN57" s="73" t="str">
        <f>VLOOKUP($A:$A,'4-Dünya İthahalat Göstergeleri'!$A:$M,12,0)</f>
        <v>0.45</v>
      </c>
      <c r="AO57" s="69" t="str">
        <f>VLOOKUP($A:$A,'4-Dünya İthahalat Göstergeleri'!$A:$M,13,0)</f>
        <v>0.3</v>
      </c>
      <c r="AP57" s="73">
        <f>VLOOKUP($A:$A,'5-Dünya Yıllar İhracatı'!$A:$F,2,0)</f>
        <v>56</v>
      </c>
      <c r="AQ57" s="69">
        <f>VLOOKUP($A:$A,'5-Dünya Yıllar İhracatı'!$A:$F,3,0)</f>
        <v>21</v>
      </c>
      <c r="AR57" s="73">
        <f>VLOOKUP($A:$A,'5-Dünya Yıllar İhracatı'!$A:$F,4,0)</f>
        <v>8</v>
      </c>
      <c r="AS57" s="69">
        <f>VLOOKUP($A:$A,'5-Dünya Yıllar İhracatı'!$A:$F,5,0)</f>
        <v>24</v>
      </c>
      <c r="AT57" s="73">
        <f>VLOOKUP($A:$A,'5-Dünya Yıllar İhracatı'!$A:$F,6,0)</f>
        <v>13</v>
      </c>
      <c r="AU57" s="69">
        <f t="shared" si="3"/>
        <v>-45.833333333333329</v>
      </c>
      <c r="AV57" s="73">
        <f t="shared" si="4"/>
        <v>187.91727176573599</v>
      </c>
      <c r="AW57" s="69">
        <f>VLOOKUP($A:$A,'6-TR Yıllar İhracatı'!$A:$H,2,0)</f>
        <v>63</v>
      </c>
      <c r="AX57" s="73">
        <f>VLOOKUP($A:$A,'6-TR Yıllar İhracatı'!$A:$H,3,0)</f>
        <v>0</v>
      </c>
      <c r="AY57" s="69">
        <f>VLOOKUP($A:$A,'6-TR Yıllar İhracatı'!$A:$H,4,0)</f>
        <v>155</v>
      </c>
      <c r="AZ57" s="73">
        <f>VLOOKUP($A:$A,'6-TR Yıllar İhracatı'!$A:$H,5,0)</f>
        <v>238</v>
      </c>
      <c r="BA57" s="69">
        <f>VLOOKUP($A:$A,'6-TR Yıllar İhracatı'!$A:$H,6,0)</f>
        <v>141</v>
      </c>
      <c r="BB57" s="73">
        <f>VLOOKUP($A:$A,'6-TR Yıllar İhracatı'!$A:$H,7,0)</f>
        <v>-407.56302521008405</v>
      </c>
      <c r="BC57" s="69">
        <f>VLOOKUP($A:$A,'6-TR Yıllar İhracatı'!$A:$H,8,0)</f>
        <v>6.6170776920008445E-2</v>
      </c>
      <c r="BD57" s="73">
        <f>VLOOKUP($A:$A,'7-TR Çeyrek Yıllar İhracatı'!$A:$H,2,0)</f>
        <v>36</v>
      </c>
      <c r="BE57" s="69">
        <f>VLOOKUP($A:$A,'7-TR Çeyrek Yıllar İhracatı'!$A:$H,3,0)</f>
        <v>23</v>
      </c>
      <c r="BF57" s="73">
        <f>VLOOKUP($A:$A,'7-TR Çeyrek Yıllar İhracatı'!$A:$H,4,0)</f>
        <v>33</v>
      </c>
      <c r="BG57" s="69">
        <f>VLOOKUP($A:$A,'7-TR Çeyrek Yıllar İhracatı'!$A:$H,5,0)</f>
        <v>27</v>
      </c>
      <c r="BH57" s="73">
        <f>VLOOKUP($A:$A,'7-TR Çeyrek Yıllar İhracatı'!$A:$H,6,0)</f>
        <v>32</v>
      </c>
      <c r="BI57" s="69">
        <f>VLOOKUP($A:$A,'7-TR Çeyrek Yıllar İhracatı'!$A:$H,7,0)</f>
        <v>-11.111111111111111</v>
      </c>
      <c r="BJ57" s="73">
        <f>VLOOKUP($A:$A,'8- TR Yıllar Birim İhracatı'!$A:$H,2,0)</f>
        <v>10500</v>
      </c>
      <c r="BK57" s="69">
        <f>VLOOKUP($A:$A,'8- TR Yıllar Birim İhracatı'!$A:$H,3,0)</f>
        <v>0</v>
      </c>
      <c r="BL57" s="73">
        <f>VLOOKUP($A:$A,'8- TR Yıllar Birim İhracatı'!$A:$H,4,0)</f>
        <v>8611</v>
      </c>
      <c r="BM57" s="69">
        <f>VLOOKUP($A:$A,'8- TR Yıllar Birim İhracatı'!$A:$H,5,0)</f>
        <v>10818</v>
      </c>
      <c r="BN57" s="73">
        <f>VLOOKUP($A:$A,'8- TR Yıllar Birim İhracatı'!$A:$H,6,0)</f>
        <v>10071</v>
      </c>
      <c r="BO57" s="69">
        <f>VLOOKUP($A:$A,'8- TR Yıllar Birim İhracatı'!$A:$H,7,0)</f>
        <v>141</v>
      </c>
      <c r="BP57" s="73">
        <f>VLOOKUP($A:$A,'8- TR Yıllar Birim İhracatı'!$A:$H,8,0)</f>
        <v>14</v>
      </c>
      <c r="BQ57" s="69">
        <f>VLOOKUP($A:$A,'9-Dünya Yıllar Birim İthalatı'!$A:$N,2,0)</f>
        <v>13473</v>
      </c>
      <c r="BR57" s="73" t="str">
        <f>VLOOKUP($A:$A,'9-Dünya Yıllar Birim İthalatı'!$A:$N,3,0)</f>
        <v>US Dollar/Tons</v>
      </c>
      <c r="BS57" s="69">
        <f>VLOOKUP($A:$A,'9-Dünya Yıllar Birim İthalatı'!$A:$N,4,0)</f>
        <v>11696</v>
      </c>
      <c r="BT57" s="73" t="str">
        <f>VLOOKUP($A:$A,'9-Dünya Yıllar Birim İthalatı'!$A:$N,5,0)</f>
        <v>US Dollar/Tons</v>
      </c>
      <c r="BU57" s="69">
        <f>VLOOKUP($A:$A,'9-Dünya Yıllar Birim İthalatı'!$A:$N,6,0)</f>
        <v>15323</v>
      </c>
      <c r="BV57" s="73" t="str">
        <f>VLOOKUP($A:$A,'9-Dünya Yıllar Birim İthalatı'!$A:$N,7,0)</f>
        <v>US Dollar/Tons</v>
      </c>
      <c r="BW57" s="69">
        <f>VLOOKUP($A:$A,'9-Dünya Yıllar Birim İthalatı'!$A:$N,8,0)</f>
        <v>11315</v>
      </c>
      <c r="BX57" s="73" t="str">
        <f>VLOOKUP($A:$A,'9-Dünya Yıllar Birim İthalatı'!$A:$N,9,0)</f>
        <v>US Dollar/Tons</v>
      </c>
      <c r="BY57" s="69">
        <f>VLOOKUP($A:$A,'9-Dünya Yıllar Birim İthalatı'!$A:$N,10,0)</f>
        <v>12265</v>
      </c>
      <c r="BZ57" s="73" t="str">
        <f>VLOOKUP($A:$A,'9-Dünya Yıllar Birim İthalatı'!$A:$N,11,0)</f>
        <v>US Dollar/Tons</v>
      </c>
      <c r="CA57" s="69">
        <f>VLOOKUP($A:$A,'9-Dünya Yıllar Birim İthalatı'!$A:$N,12,0)</f>
        <v>2036</v>
      </c>
      <c r="CB57" s="73">
        <f>VLOOKUP($A:$A,'9-Dünya Yıllar Birim İthalatı'!$A:$N,13,0)</f>
        <v>166</v>
      </c>
      <c r="CC57" s="69" t="str">
        <f>VLOOKUP($A:$A,'9-Dünya Yıllar Birim İthalatı'!$A:$N,14,0)</f>
        <v>Tons</v>
      </c>
    </row>
    <row r="58" spans="1:81" ht="27.6" x14ac:dyDescent="0.3">
      <c r="A58" s="71" t="s">
        <v>118</v>
      </c>
      <c r="B58" s="75">
        <v>2864</v>
      </c>
      <c r="C58" s="75">
        <v>2368</v>
      </c>
      <c r="D58" s="75">
        <v>3929</v>
      </c>
      <c r="E58" s="75">
        <v>2924</v>
      </c>
      <c r="F58" s="76">
        <v>1979</v>
      </c>
      <c r="G58" s="75">
        <f t="shared" si="0"/>
        <v>-32.318741450068401</v>
      </c>
      <c r="H58" s="76">
        <f t="shared" si="1"/>
        <v>0.1021613395473308</v>
      </c>
      <c r="I58" s="71">
        <f>VLOOKUP($A:$A,'2- Dünya Çeyrek Yıllar İthalatı'!$A:$F,2,0)</f>
        <v>273</v>
      </c>
      <c r="J58" s="71">
        <f>VLOOKUP($A:$A,'2- Dünya Çeyrek Yıllar İthalatı'!$A:$F,3,0)</f>
        <v>515</v>
      </c>
      <c r="K58" s="71">
        <f>VLOOKUP($A:$A,'2- Dünya Çeyrek Yıllar İthalatı'!$A:$F,4,0)</f>
        <v>592</v>
      </c>
      <c r="L58" s="71">
        <f>VLOOKUP($A:$A,'2- Dünya Çeyrek Yıllar İthalatı'!$A:$F,5,0)</f>
        <v>215</v>
      </c>
      <c r="M58" s="71">
        <f>VLOOKUP($A:$A,'2- Dünya Çeyrek Yıllar İthalatı'!$A:$F,6,0)</f>
        <v>0</v>
      </c>
      <c r="N58" s="71">
        <f t="shared" si="2"/>
        <v>-100</v>
      </c>
      <c r="O58" s="71">
        <f>VLOOKUP($A:$A,'3-TR İhracat Göstergeleri'!$A:$P,2,0)</f>
        <v>1541</v>
      </c>
      <c r="P58" s="75">
        <f>VLOOKUP($A:$A,'3-TR İhracat Göstergeleri'!$A:$P,3,0)</f>
        <v>1540</v>
      </c>
      <c r="Q58" s="71">
        <f>VLOOKUP($A:$A,'3-TR İhracat Göstergeleri'!$A:$P,4,0)</f>
        <v>0.72318558321796467</v>
      </c>
      <c r="R58" s="75">
        <f>VLOOKUP($A:$A,'3-TR İhracat Göstergeleri'!$A:$P,5,0)</f>
        <v>224</v>
      </c>
      <c r="S58" s="71" t="str">
        <f>VLOOKUP($A:$A,'3-TR İhracat Göstergeleri'!$A:$P,6,0)</f>
        <v>Tons</v>
      </c>
      <c r="T58" s="75">
        <f>VLOOKUP($A:$A,'3-TR İhracat Göstergeleri'!$A:$P,7,0)</f>
        <v>6879</v>
      </c>
      <c r="U58" s="71">
        <f>VLOOKUP($A:$A,'3-TR İhracat Göstergeleri'!$A:$P,8,0)</f>
        <v>-15</v>
      </c>
      <c r="V58" s="75">
        <f>VLOOKUP($A:$A,'3-TR İhracat Göstergeleri'!$A:$P,9,0)</f>
        <v>-7</v>
      </c>
      <c r="W58" s="71">
        <f>VLOOKUP($A:$A,'3-TR İhracat Göstergeleri'!$A:$P,10,0)</f>
        <v>9</v>
      </c>
      <c r="X58" s="75">
        <f>VLOOKUP($A:$A,'3-TR İhracat Göstergeleri'!$A:$P,11,0)</f>
        <v>55</v>
      </c>
      <c r="Y58" s="71">
        <f>VLOOKUP($A:$A,'3-TR İhracat Göstergeleri'!$A:$P,12,0)</f>
        <v>0.10216112859396552</v>
      </c>
      <c r="Z58" s="75">
        <f>VLOOKUP($A:$A,'3-TR İhracat Göstergeleri'!$A:$P,13,0)</f>
        <v>-5</v>
      </c>
      <c r="AA58" s="71">
        <f>VLOOKUP($A:$A,'3-TR İhracat Göstergeleri'!$A:$P,14,0)</f>
        <v>1113</v>
      </c>
      <c r="AB58" s="75" t="str">
        <f>VLOOKUP($A:$A,'3-TR İhracat Göstergeleri'!$A:$P,15,0)</f>
        <v>0.58</v>
      </c>
      <c r="AC58" s="71">
        <f>VLOOKUP($A:$A,'3-TR İhracat Göstergeleri'!$A:$P,16,0)</f>
        <v>0</v>
      </c>
      <c r="AD58" s="75">
        <f>VLOOKUP($A:$A,'4-Dünya İthahalat Göstergeleri'!$A:$M,2,0)</f>
        <v>1979</v>
      </c>
      <c r="AE58" s="71">
        <f>VLOOKUP($A:$A,'4-Dünya İthahalat Göstergeleri'!$A:$M,3,0)</f>
        <v>-621</v>
      </c>
      <c r="AF58" s="75">
        <f>VLOOKUP($A:$A,'4-Dünya İthahalat Göstergeleri'!$A:$M,4,0)</f>
        <v>247</v>
      </c>
      <c r="AG58" s="71" t="str">
        <f>VLOOKUP($A:$A,'4-Dünya İthahalat Göstergeleri'!$A:$M,5,0)</f>
        <v>Tons</v>
      </c>
      <c r="AH58" s="75">
        <f>VLOOKUP($A:$A,'4-Dünya İthahalat Göstergeleri'!$A:$M,6,0)</f>
        <v>8012</v>
      </c>
      <c r="AI58" s="71">
        <f>VLOOKUP($A:$A,'4-Dünya İthahalat Göstergeleri'!$A:$M,7,0)</f>
        <v>-5</v>
      </c>
      <c r="AJ58" s="75">
        <f>VLOOKUP($A:$A,'4-Dünya İthahalat Göstergeleri'!$A:$M,8,0)</f>
        <v>1</v>
      </c>
      <c r="AK58" s="71">
        <f>VLOOKUP($A:$A,'4-Dünya İthahalat Göstergeleri'!$A:$M,9,0)</f>
        <v>-32</v>
      </c>
      <c r="AL58" s="75">
        <f>VLOOKUP($A:$A,'4-Dünya İthahalat Göstergeleri'!$A:$M,10,0)</f>
        <v>0.10216112859396552</v>
      </c>
      <c r="AM58" s="71">
        <f>VLOOKUP($A:$A,'4-Dünya İthahalat Göstergeleri'!$A:$M,11,0)</f>
        <v>1113</v>
      </c>
      <c r="AN58" s="75" t="str">
        <f>VLOOKUP($A:$A,'4-Dünya İthahalat Göstergeleri'!$A:$M,12,0)</f>
        <v>0.58</v>
      </c>
      <c r="AO58" s="71">
        <f>VLOOKUP($A:$A,'4-Dünya İthahalat Göstergeleri'!$A:$M,13,0)</f>
        <v>45506</v>
      </c>
      <c r="AP58" s="75">
        <f>VLOOKUP($A:$A,'5-Dünya Yıllar İhracatı'!$A:$F,2,0)</f>
        <v>197</v>
      </c>
      <c r="AQ58" s="71">
        <f>VLOOKUP($A:$A,'5-Dünya Yıllar İhracatı'!$A:$F,3,0)</f>
        <v>246</v>
      </c>
      <c r="AR58" s="75">
        <f>VLOOKUP($A:$A,'5-Dünya Yıllar İhracatı'!$A:$F,4,0)</f>
        <v>776</v>
      </c>
      <c r="AS58" s="71">
        <f>VLOOKUP($A:$A,'5-Dünya Yıllar İhracatı'!$A:$F,5,0)</f>
        <v>1173</v>
      </c>
      <c r="AT58" s="75">
        <f>VLOOKUP($A:$A,'5-Dünya Yıllar İhracatı'!$A:$F,6,0)</f>
        <v>1358</v>
      </c>
      <c r="AU58" s="71">
        <f t="shared" si="3"/>
        <v>15.77152600170503</v>
      </c>
      <c r="AV58" s="75">
        <f t="shared" si="4"/>
        <v>-64.66346482522421</v>
      </c>
      <c r="AW58" s="71">
        <f>VLOOKUP($A:$A,'6-TR Yıllar İhracatı'!$A:$H,2,0)</f>
        <v>2357</v>
      </c>
      <c r="AX58" s="75">
        <f>VLOOKUP($A:$A,'6-TR Yıllar İhracatı'!$A:$H,3,0)</f>
        <v>3050</v>
      </c>
      <c r="AY58" s="71">
        <f>VLOOKUP($A:$A,'6-TR Yıllar İhracatı'!$A:$H,4,0)</f>
        <v>7312</v>
      </c>
      <c r="AZ58" s="75">
        <f>VLOOKUP($A:$A,'6-TR Yıllar İhracatı'!$A:$H,5,0)</f>
        <v>1413</v>
      </c>
      <c r="BA58" s="71">
        <f>VLOOKUP($A:$A,'6-TR Yıllar İhracatı'!$A:$H,6,0)</f>
        <v>1541</v>
      </c>
      <c r="BB58" s="75">
        <f>VLOOKUP($A:$A,'6-TR Yıllar İhracatı'!$A:$H,7,0)</f>
        <v>90.587402689313521</v>
      </c>
      <c r="BC58" s="71">
        <f>VLOOKUP($A:$A,'6-TR Yıllar İhracatı'!$A:$H,8,0)</f>
        <v>0.72318558321796467</v>
      </c>
      <c r="BD58" s="75">
        <f>VLOOKUP($A:$A,'7-TR Çeyrek Yıllar İhracatı'!$A:$H,2,0)</f>
        <v>213</v>
      </c>
      <c r="BE58" s="71">
        <f>VLOOKUP($A:$A,'7-TR Çeyrek Yıllar İhracatı'!$A:$H,3,0)</f>
        <v>497</v>
      </c>
      <c r="BF58" s="75">
        <f>VLOOKUP($A:$A,'7-TR Çeyrek Yıllar İhracatı'!$A:$H,4,0)</f>
        <v>354</v>
      </c>
      <c r="BG58" s="71">
        <f>VLOOKUP($A:$A,'7-TR Çeyrek Yıllar İhracatı'!$A:$H,5,0)</f>
        <v>203</v>
      </c>
      <c r="BH58" s="75">
        <f>VLOOKUP($A:$A,'7-TR Çeyrek Yıllar İhracatı'!$A:$H,6,0)</f>
        <v>184</v>
      </c>
      <c r="BI58" s="71">
        <f>VLOOKUP($A:$A,'7-TR Çeyrek Yıllar İhracatı'!$A:$H,7,0)</f>
        <v>-13.615023474178404</v>
      </c>
      <c r="BJ58" s="75">
        <f>VLOOKUP($A:$A,'8- TR Yıllar Birim İhracatı'!$A:$H,2,0)</f>
        <v>9390</v>
      </c>
      <c r="BK58" s="71">
        <f>VLOOKUP($A:$A,'8- TR Yıllar Birim İhracatı'!$A:$H,3,0)</f>
        <v>9776</v>
      </c>
      <c r="BL58" s="75">
        <f>VLOOKUP($A:$A,'8- TR Yıllar Birim İhracatı'!$A:$H,4,0)</f>
        <v>9841</v>
      </c>
      <c r="BM58" s="71">
        <f>VLOOKUP($A:$A,'8- TR Yıllar Birim İhracatı'!$A:$H,5,0)</f>
        <v>7136</v>
      </c>
      <c r="BN58" s="75">
        <f>VLOOKUP($A:$A,'8- TR Yıllar Birim İhracatı'!$A:$H,6,0)</f>
        <v>6879</v>
      </c>
      <c r="BO58" s="71">
        <f>VLOOKUP($A:$A,'8- TR Yıllar Birim İhracatı'!$A:$H,7,0)</f>
        <v>1541</v>
      </c>
      <c r="BP58" s="75">
        <f>VLOOKUP($A:$A,'8- TR Yıllar Birim İhracatı'!$A:$H,8,0)</f>
        <v>224</v>
      </c>
      <c r="BQ58" s="71">
        <f>VLOOKUP($A:$A,'9-Dünya Yıllar Birim İthalatı'!$A:$N,2,0)</f>
        <v>10491</v>
      </c>
      <c r="BR58" s="75" t="str">
        <f>VLOOKUP($A:$A,'9-Dünya Yıllar Birim İthalatı'!$A:$N,3,0)</f>
        <v>US Dollar/Tons</v>
      </c>
      <c r="BS58" s="71">
        <f>VLOOKUP($A:$A,'9-Dünya Yıllar Birim İthalatı'!$A:$N,4,0)</f>
        <v>10034</v>
      </c>
      <c r="BT58" s="75" t="str">
        <f>VLOOKUP($A:$A,'9-Dünya Yıllar Birim İthalatı'!$A:$N,5,0)</f>
        <v>US Dollar/Tons</v>
      </c>
      <c r="BU58" s="71">
        <f>VLOOKUP($A:$A,'9-Dünya Yıllar Birim İthalatı'!$A:$N,6,0)</f>
        <v>10339</v>
      </c>
      <c r="BV58" s="75" t="str">
        <f>VLOOKUP($A:$A,'9-Dünya Yıllar Birim İthalatı'!$A:$N,7,0)</f>
        <v>US Dollar/Tons</v>
      </c>
      <c r="BW58" s="71">
        <f>VLOOKUP($A:$A,'9-Dünya Yıllar Birim İthalatı'!$A:$N,8,0)</f>
        <v>9556</v>
      </c>
      <c r="BX58" s="75" t="str">
        <f>VLOOKUP($A:$A,'9-Dünya Yıllar Birim İthalatı'!$A:$N,9,0)</f>
        <v>US Dollar/Tons</v>
      </c>
      <c r="BY58" s="71">
        <f>VLOOKUP($A:$A,'9-Dünya Yıllar Birim İthalatı'!$A:$N,10,0)</f>
        <v>8012</v>
      </c>
      <c r="BZ58" s="75" t="str">
        <f>VLOOKUP($A:$A,'9-Dünya Yıllar Birim İthalatı'!$A:$N,11,0)</f>
        <v>US Dollar/Tons</v>
      </c>
      <c r="CA58" s="71">
        <f>VLOOKUP($A:$A,'9-Dünya Yıllar Birim İthalatı'!$A:$N,12,0)</f>
        <v>1979</v>
      </c>
      <c r="CB58" s="75">
        <f>VLOOKUP($A:$A,'9-Dünya Yıllar Birim İthalatı'!$A:$N,13,0)</f>
        <v>247</v>
      </c>
      <c r="CC58" s="71" t="str">
        <f>VLOOKUP($A:$A,'9-Dünya Yıllar Birim İthalatı'!$A:$N,14,0)</f>
        <v>Tons</v>
      </c>
    </row>
    <row r="59" spans="1:81" ht="27.6" x14ac:dyDescent="0.3">
      <c r="A59" s="69" t="s">
        <v>117</v>
      </c>
      <c r="B59" s="73">
        <v>1689</v>
      </c>
      <c r="C59" s="73">
        <v>1540</v>
      </c>
      <c r="D59" s="73">
        <v>1853</v>
      </c>
      <c r="E59" s="73">
        <v>2169</v>
      </c>
      <c r="F59" s="74">
        <v>1824</v>
      </c>
      <c r="G59" s="73">
        <f t="shared" si="0"/>
        <v>-15.905947441217149</v>
      </c>
      <c r="H59" s="74">
        <f t="shared" si="1"/>
        <v>9.4159819774801104E-2</v>
      </c>
      <c r="I59" s="69">
        <f>VLOOKUP($A:$A,'2- Dünya Çeyrek Yıllar İthalatı'!$A:$F,2,0)</f>
        <v>523</v>
      </c>
      <c r="J59" s="69">
        <f>VLOOKUP($A:$A,'2- Dünya Çeyrek Yıllar İthalatı'!$A:$F,3,0)</f>
        <v>554</v>
      </c>
      <c r="K59" s="69">
        <f>VLOOKUP($A:$A,'2- Dünya Çeyrek Yıllar İthalatı'!$A:$F,4,0)</f>
        <v>353</v>
      </c>
      <c r="L59" s="69">
        <f>VLOOKUP($A:$A,'2- Dünya Çeyrek Yıllar İthalatı'!$A:$F,5,0)</f>
        <v>350</v>
      </c>
      <c r="M59" s="69">
        <f>VLOOKUP($A:$A,'2- Dünya Çeyrek Yıllar İthalatı'!$A:$F,6,0)</f>
        <v>0</v>
      </c>
      <c r="N59" s="69">
        <f t="shared" si="2"/>
        <v>-100</v>
      </c>
      <c r="O59" s="69">
        <f>VLOOKUP($A:$A,'3-TR İhracat Göstergeleri'!$A:$P,2,0)</f>
        <v>0</v>
      </c>
      <c r="P59" s="73">
        <f>VLOOKUP($A:$A,'3-TR İhracat Göstergeleri'!$A:$P,3,0)</f>
        <v>0</v>
      </c>
      <c r="Q59" s="69">
        <f>VLOOKUP($A:$A,'3-TR İhracat Göstergeleri'!$A:$P,4,0)</f>
        <v>0</v>
      </c>
      <c r="R59" s="73">
        <f>VLOOKUP($A:$A,'3-TR İhracat Göstergeleri'!$A:$P,5,0)</f>
        <v>0</v>
      </c>
      <c r="S59" s="69">
        <f>VLOOKUP($A:$A,'3-TR İhracat Göstergeleri'!$A:$P,6,0)</f>
        <v>0</v>
      </c>
      <c r="T59" s="73">
        <f>VLOOKUP($A:$A,'3-TR İhracat Göstergeleri'!$A:$P,7,0)</f>
        <v>0</v>
      </c>
      <c r="U59" s="69">
        <f>VLOOKUP($A:$A,'3-TR İhracat Göstergeleri'!$A:$P,8,0)</f>
        <v>0</v>
      </c>
      <c r="V59" s="73">
        <f>VLOOKUP($A:$A,'3-TR İhracat Göstergeleri'!$A:$P,9,0)</f>
        <v>0</v>
      </c>
      <c r="W59" s="69">
        <f>VLOOKUP($A:$A,'3-TR İhracat Göstergeleri'!$A:$P,10,0)</f>
        <v>0</v>
      </c>
      <c r="X59" s="73">
        <f>VLOOKUP($A:$A,'3-TR İhracat Göstergeleri'!$A:$P,11,0)</f>
        <v>56</v>
      </c>
      <c r="Y59" s="69">
        <f>VLOOKUP($A:$A,'3-TR İhracat Göstergeleri'!$A:$P,12,0)</f>
        <v>9.4159625343806536E-2</v>
      </c>
      <c r="Z59" s="73">
        <f>VLOOKUP($A:$A,'3-TR İhracat Göstergeleri'!$A:$P,13,0)</f>
        <v>5</v>
      </c>
      <c r="AA59" s="69">
        <f>VLOOKUP($A:$A,'3-TR İhracat Göstergeleri'!$A:$P,14,0)</f>
        <v>1857</v>
      </c>
      <c r="AB59" s="73">
        <f>VLOOKUP($A:$A,'3-TR İhracat Göstergeleri'!$A:$P,15,0)</f>
        <v>1</v>
      </c>
      <c r="AC59" s="69">
        <f>VLOOKUP($A:$A,'3-TR İhracat Göstergeleri'!$A:$P,16,0)</f>
        <v>18</v>
      </c>
      <c r="AD59" s="73">
        <f>VLOOKUP($A:$A,'4-Dünya İthahalat Göstergeleri'!$A:$M,2,0)</f>
        <v>1824</v>
      </c>
      <c r="AE59" s="69">
        <f>VLOOKUP($A:$A,'4-Dünya İthahalat Göstergeleri'!$A:$M,3,0)</f>
        <v>-1824</v>
      </c>
      <c r="AF59" s="73">
        <f>VLOOKUP($A:$A,'4-Dünya İthahalat Göstergeleri'!$A:$M,4,0)</f>
        <v>287</v>
      </c>
      <c r="AG59" s="69" t="str">
        <f>VLOOKUP($A:$A,'4-Dünya İthahalat Göstergeleri'!$A:$M,5,0)</f>
        <v>Tons</v>
      </c>
      <c r="AH59" s="73">
        <f>VLOOKUP($A:$A,'4-Dünya İthahalat Göstergeleri'!$A:$M,6,0)</f>
        <v>6355</v>
      </c>
      <c r="AI59" s="69">
        <f>VLOOKUP($A:$A,'4-Dünya İthahalat Göstergeleri'!$A:$M,7,0)</f>
        <v>5</v>
      </c>
      <c r="AJ59" s="73">
        <f>VLOOKUP($A:$A,'4-Dünya İthahalat Göstergeleri'!$A:$M,8,0)</f>
        <v>4</v>
      </c>
      <c r="AK59" s="69">
        <f>VLOOKUP($A:$A,'4-Dünya İthahalat Göstergeleri'!$A:$M,9,0)</f>
        <v>-16</v>
      </c>
      <c r="AL59" s="73">
        <f>VLOOKUP($A:$A,'4-Dünya İthahalat Göstergeleri'!$A:$M,10,0)</f>
        <v>9.4159625343806536E-2</v>
      </c>
      <c r="AM59" s="69">
        <f>VLOOKUP($A:$A,'4-Dünya İthahalat Göstergeleri'!$A:$M,11,0)</f>
        <v>1857</v>
      </c>
      <c r="AN59" s="73">
        <f>VLOOKUP($A:$A,'4-Dünya İthahalat Göstergeleri'!$A:$M,12,0)</f>
        <v>1</v>
      </c>
      <c r="AO59" s="69">
        <f>VLOOKUP($A:$A,'4-Dünya İthahalat Göstergeleri'!$A:$M,13,0)</f>
        <v>45559</v>
      </c>
      <c r="AP59" s="73" t="e">
        <f>VLOOKUP($A:$A,'5-Dünya Yıllar İhracatı'!$A:$F,2,0)</f>
        <v>#N/A</v>
      </c>
      <c r="AQ59" s="69" t="e">
        <f>VLOOKUP($A:$A,'5-Dünya Yıllar İhracatı'!$A:$F,3,0)</f>
        <v>#N/A</v>
      </c>
      <c r="AR59" s="73" t="e">
        <f>VLOOKUP($A:$A,'5-Dünya Yıllar İhracatı'!$A:$F,4,0)</f>
        <v>#N/A</v>
      </c>
      <c r="AS59" s="69" t="e">
        <f>VLOOKUP($A:$A,'5-Dünya Yıllar İhracatı'!$A:$F,5,0)</f>
        <v>#N/A</v>
      </c>
      <c r="AT59" s="73" t="e">
        <f>VLOOKUP($A:$A,'5-Dünya Yıllar İhracatı'!$A:$F,6,0)</f>
        <v>#N/A</v>
      </c>
      <c r="AU59" s="69" t="e">
        <f t="shared" si="3"/>
        <v>#N/A</v>
      </c>
      <c r="AV59" s="73" t="e">
        <f t="shared" si="4"/>
        <v>#N/A</v>
      </c>
      <c r="AW59" s="69" t="e">
        <f>VLOOKUP($A:$A,'6-TR Yıllar İhracatı'!$A:$H,2,0)</f>
        <v>#N/A</v>
      </c>
      <c r="AX59" s="73" t="e">
        <f>VLOOKUP($A:$A,'6-TR Yıllar İhracatı'!$A:$H,3,0)</f>
        <v>#N/A</v>
      </c>
      <c r="AY59" s="69" t="e">
        <f>VLOOKUP($A:$A,'6-TR Yıllar İhracatı'!$A:$H,4,0)</f>
        <v>#N/A</v>
      </c>
      <c r="AZ59" s="73" t="e">
        <f>VLOOKUP($A:$A,'6-TR Yıllar İhracatı'!$A:$H,5,0)</f>
        <v>#N/A</v>
      </c>
      <c r="BA59" s="69" t="e">
        <f>VLOOKUP($A:$A,'6-TR Yıllar İhracatı'!$A:$H,6,0)</f>
        <v>#N/A</v>
      </c>
      <c r="BB59" s="73" t="e">
        <f>VLOOKUP($A:$A,'6-TR Yıllar İhracatı'!$A:$H,7,0)</f>
        <v>#N/A</v>
      </c>
      <c r="BC59" s="69" t="e">
        <f>VLOOKUP($A:$A,'6-TR Yıllar İhracatı'!$A:$H,8,0)</f>
        <v>#N/A</v>
      </c>
      <c r="BD59" s="73" t="e">
        <f>VLOOKUP($A:$A,'7-TR Çeyrek Yıllar İhracatı'!$A:$H,2,0)</f>
        <v>#N/A</v>
      </c>
      <c r="BE59" s="69" t="e">
        <f>VLOOKUP($A:$A,'7-TR Çeyrek Yıllar İhracatı'!$A:$H,3,0)</f>
        <v>#N/A</v>
      </c>
      <c r="BF59" s="73" t="e">
        <f>VLOOKUP($A:$A,'7-TR Çeyrek Yıllar İhracatı'!$A:$H,4,0)</f>
        <v>#N/A</v>
      </c>
      <c r="BG59" s="69" t="e">
        <f>VLOOKUP($A:$A,'7-TR Çeyrek Yıllar İhracatı'!$A:$H,5,0)</f>
        <v>#N/A</v>
      </c>
      <c r="BH59" s="73" t="e">
        <f>VLOOKUP($A:$A,'7-TR Çeyrek Yıllar İhracatı'!$A:$H,6,0)</f>
        <v>#N/A</v>
      </c>
      <c r="BI59" s="69" t="e">
        <f>VLOOKUP($A:$A,'7-TR Çeyrek Yıllar İhracatı'!$A:$H,7,0)</f>
        <v>#N/A</v>
      </c>
      <c r="BJ59" s="73" t="e">
        <f>VLOOKUP($A:$A,'8- TR Yıllar Birim İhracatı'!$A:$H,2,0)</f>
        <v>#N/A</v>
      </c>
      <c r="BK59" s="69" t="e">
        <f>VLOOKUP($A:$A,'8- TR Yıllar Birim İhracatı'!$A:$H,3,0)</f>
        <v>#N/A</v>
      </c>
      <c r="BL59" s="73" t="e">
        <f>VLOOKUP($A:$A,'8- TR Yıllar Birim İhracatı'!$A:$H,4,0)</f>
        <v>#N/A</v>
      </c>
      <c r="BM59" s="69" t="e">
        <f>VLOOKUP($A:$A,'8- TR Yıllar Birim İhracatı'!$A:$H,5,0)</f>
        <v>#N/A</v>
      </c>
      <c r="BN59" s="73" t="e">
        <f>VLOOKUP($A:$A,'8- TR Yıllar Birim İhracatı'!$A:$H,6,0)</f>
        <v>#N/A</v>
      </c>
      <c r="BO59" s="69" t="e">
        <f>VLOOKUP($A:$A,'8- TR Yıllar Birim İhracatı'!$A:$H,7,0)</f>
        <v>#N/A</v>
      </c>
      <c r="BP59" s="73" t="e">
        <f>VLOOKUP($A:$A,'8- TR Yıllar Birim İhracatı'!$A:$H,8,0)</f>
        <v>#N/A</v>
      </c>
      <c r="BQ59" s="69">
        <f>VLOOKUP($A:$A,'9-Dünya Yıllar Birim İthalatı'!$A:$N,2,0)</f>
        <v>6702</v>
      </c>
      <c r="BR59" s="73" t="str">
        <f>VLOOKUP($A:$A,'9-Dünya Yıllar Birim İthalatı'!$A:$N,3,0)</f>
        <v>US Dollar/Tons</v>
      </c>
      <c r="BS59" s="69">
        <f>VLOOKUP($A:$A,'9-Dünya Yıllar Birim İthalatı'!$A:$N,4,0)</f>
        <v>5385</v>
      </c>
      <c r="BT59" s="73" t="str">
        <f>VLOOKUP($A:$A,'9-Dünya Yıllar Birim İthalatı'!$A:$N,5,0)</f>
        <v>US Dollar/Tons</v>
      </c>
      <c r="BU59" s="69">
        <f>VLOOKUP($A:$A,'9-Dünya Yıllar Birim İthalatı'!$A:$N,6,0)</f>
        <v>5371</v>
      </c>
      <c r="BV59" s="73" t="str">
        <f>VLOOKUP($A:$A,'9-Dünya Yıllar Birim İthalatı'!$A:$N,7,0)</f>
        <v>US Dollar/Tons</v>
      </c>
      <c r="BW59" s="69">
        <f>VLOOKUP($A:$A,'9-Dünya Yıllar Birim İthalatı'!$A:$N,8,0)</f>
        <v>6715</v>
      </c>
      <c r="BX59" s="73" t="str">
        <f>VLOOKUP($A:$A,'9-Dünya Yıllar Birim İthalatı'!$A:$N,9,0)</f>
        <v>US Dollar/Tons</v>
      </c>
      <c r="BY59" s="69">
        <f>VLOOKUP($A:$A,'9-Dünya Yıllar Birim İthalatı'!$A:$N,10,0)</f>
        <v>6355</v>
      </c>
      <c r="BZ59" s="73" t="str">
        <f>VLOOKUP($A:$A,'9-Dünya Yıllar Birim İthalatı'!$A:$N,11,0)</f>
        <v>US Dollar/Tons</v>
      </c>
      <c r="CA59" s="69">
        <f>VLOOKUP($A:$A,'9-Dünya Yıllar Birim İthalatı'!$A:$N,12,0)</f>
        <v>1824</v>
      </c>
      <c r="CB59" s="73">
        <f>VLOOKUP($A:$A,'9-Dünya Yıllar Birim İthalatı'!$A:$N,13,0)</f>
        <v>287</v>
      </c>
      <c r="CC59" s="69" t="str">
        <f>VLOOKUP($A:$A,'9-Dünya Yıllar Birim İthalatı'!$A:$N,14,0)</f>
        <v>Tons</v>
      </c>
    </row>
    <row r="60" spans="1:81" ht="27.6" x14ac:dyDescent="0.3">
      <c r="A60" s="71" t="s">
        <v>116</v>
      </c>
      <c r="B60" s="75">
        <v>1228</v>
      </c>
      <c r="C60" s="75">
        <v>817</v>
      </c>
      <c r="D60" s="75">
        <v>277</v>
      </c>
      <c r="E60" s="75">
        <v>556</v>
      </c>
      <c r="F60" s="76">
        <v>1705</v>
      </c>
      <c r="G60" s="75">
        <f t="shared" si="0"/>
        <v>206.65467625899279</v>
      </c>
      <c r="H60" s="76">
        <f t="shared" si="1"/>
        <v>8.8016717497826691E-2</v>
      </c>
      <c r="I60" s="71">
        <f>VLOOKUP($A:$A,'2- Dünya Çeyrek Yıllar İthalatı'!$A:$F,2,0)</f>
        <v>397</v>
      </c>
      <c r="J60" s="71">
        <f>VLOOKUP($A:$A,'2- Dünya Çeyrek Yıllar İthalatı'!$A:$F,3,0)</f>
        <v>733</v>
      </c>
      <c r="K60" s="71">
        <f>VLOOKUP($A:$A,'2- Dünya Çeyrek Yıllar İthalatı'!$A:$F,4,0)</f>
        <v>538</v>
      </c>
      <c r="L60" s="71">
        <f>VLOOKUP($A:$A,'2- Dünya Çeyrek Yıllar İthalatı'!$A:$F,5,0)</f>
        <v>105</v>
      </c>
      <c r="M60" s="71">
        <f>VLOOKUP($A:$A,'2- Dünya Çeyrek Yıllar İthalatı'!$A:$F,6,0)</f>
        <v>40</v>
      </c>
      <c r="N60" s="71">
        <f t="shared" si="2"/>
        <v>-89.924433249370267</v>
      </c>
      <c r="O60" s="71">
        <f>VLOOKUP($A:$A,'3-TR İhracat Göstergeleri'!$A:$P,2,0)</f>
        <v>157</v>
      </c>
      <c r="P60" s="75">
        <f>VLOOKUP($A:$A,'3-TR İhracat Göstergeleri'!$A:$P,3,0)</f>
        <v>-24</v>
      </c>
      <c r="Q60" s="71">
        <f>VLOOKUP($A:$A,'3-TR İhracat Göstergeleri'!$A:$P,4,0)</f>
        <v>7.3679517563413663E-2</v>
      </c>
      <c r="R60" s="75">
        <f>VLOOKUP($A:$A,'3-TR İhracat Göstergeleri'!$A:$P,5,0)</f>
        <v>19</v>
      </c>
      <c r="S60" s="71" t="str">
        <f>VLOOKUP($A:$A,'3-TR İhracat Göstergeleri'!$A:$P,6,0)</f>
        <v>Tons</v>
      </c>
      <c r="T60" s="75">
        <f>VLOOKUP($A:$A,'3-TR İhracat Göstergeleri'!$A:$P,7,0)</f>
        <v>8263</v>
      </c>
      <c r="U60" s="71">
        <f>VLOOKUP($A:$A,'3-TR İhracat Göstergeleri'!$A:$P,8,0)</f>
        <v>14</v>
      </c>
      <c r="V60" s="75">
        <f>VLOOKUP($A:$A,'3-TR İhracat Göstergeleri'!$A:$P,9,0)</f>
        <v>14</v>
      </c>
      <c r="W60" s="71">
        <f>VLOOKUP($A:$A,'3-TR İhracat Göstergeleri'!$A:$P,10,0)</f>
        <v>105</v>
      </c>
      <c r="X60" s="75">
        <f>VLOOKUP($A:$A,'3-TR İhracat Göstergeleri'!$A:$P,11,0)</f>
        <v>57</v>
      </c>
      <c r="Y60" s="71">
        <f>VLOOKUP($A:$A,'3-TR İhracat Göstergeleri'!$A:$P,12,0)</f>
        <v>8.8016535751748975E-2</v>
      </c>
      <c r="Z60" s="75">
        <f>VLOOKUP($A:$A,'3-TR İhracat Göstergeleri'!$A:$P,13,0)</f>
        <v>3</v>
      </c>
      <c r="AA60" s="71">
        <f>VLOOKUP($A:$A,'3-TR İhracat Göstergeleri'!$A:$P,14,0)</f>
        <v>15875</v>
      </c>
      <c r="AB60" s="75" t="str">
        <f>VLOOKUP($A:$A,'3-TR İhracat Göstergeleri'!$A:$P,15,0)</f>
        <v>0.64</v>
      </c>
      <c r="AC60" s="71">
        <f>VLOOKUP($A:$A,'3-TR İhracat Göstergeleri'!$A:$P,16,0)</f>
        <v>26</v>
      </c>
      <c r="AD60" s="75">
        <f>VLOOKUP($A:$A,'4-Dünya İthahalat Göstergeleri'!$A:$M,2,0)</f>
        <v>1705</v>
      </c>
      <c r="AE60" s="71">
        <f>VLOOKUP($A:$A,'4-Dünya İthahalat Göstergeleri'!$A:$M,3,0)</f>
        <v>26649</v>
      </c>
      <c r="AF60" s="75">
        <f>VLOOKUP($A:$A,'4-Dünya İthahalat Göstergeleri'!$A:$M,4,0)</f>
        <v>547</v>
      </c>
      <c r="AG60" s="71" t="str">
        <f>VLOOKUP($A:$A,'4-Dünya İthahalat Göstergeleri'!$A:$M,5,0)</f>
        <v>Tons</v>
      </c>
      <c r="AH60" s="75">
        <f>VLOOKUP($A:$A,'4-Dünya İthahalat Göstergeleri'!$A:$M,6,0)</f>
        <v>3117</v>
      </c>
      <c r="AI60" s="71">
        <f>VLOOKUP($A:$A,'4-Dünya İthahalat Göstergeleri'!$A:$M,7,0)</f>
        <v>3</v>
      </c>
      <c r="AJ60" s="75">
        <f>VLOOKUP($A:$A,'4-Dünya İthahalat Göstergeleri'!$A:$M,8,0)</f>
        <v>7</v>
      </c>
      <c r="AK60" s="71">
        <f>VLOOKUP($A:$A,'4-Dünya İthahalat Göstergeleri'!$A:$M,9,0)</f>
        <v>207</v>
      </c>
      <c r="AL60" s="75">
        <f>VLOOKUP($A:$A,'4-Dünya İthahalat Göstergeleri'!$A:$M,10,0)</f>
        <v>8.8016535751748975E-2</v>
      </c>
      <c r="AM60" s="71">
        <f>VLOOKUP($A:$A,'4-Dünya İthahalat Göstergeleri'!$A:$M,11,0)</f>
        <v>15875</v>
      </c>
      <c r="AN60" s="75" t="str">
        <f>VLOOKUP($A:$A,'4-Dünya İthahalat Göstergeleri'!$A:$M,12,0)</f>
        <v>0.64</v>
      </c>
      <c r="AO60" s="71">
        <f>VLOOKUP($A:$A,'4-Dünya İthahalat Göstergeleri'!$A:$M,13,0)</f>
        <v>45497</v>
      </c>
      <c r="AP60" s="75">
        <f>VLOOKUP($A:$A,'5-Dünya Yıllar İhracatı'!$A:$F,2,0)</f>
        <v>32063</v>
      </c>
      <c r="AQ60" s="71">
        <f>VLOOKUP($A:$A,'5-Dünya Yıllar İhracatı'!$A:$F,3,0)</f>
        <v>18058</v>
      </c>
      <c r="AR60" s="75">
        <f>VLOOKUP($A:$A,'5-Dünya Yıllar İhracatı'!$A:$F,4,0)</f>
        <v>53064</v>
      </c>
      <c r="AS60" s="71">
        <f>VLOOKUP($A:$A,'5-Dünya Yıllar İhracatı'!$A:$F,5,0)</f>
        <v>55265</v>
      </c>
      <c r="AT60" s="75">
        <f>VLOOKUP($A:$A,'5-Dünya Yıllar İhracatı'!$A:$F,6,0)</f>
        <v>28354</v>
      </c>
      <c r="AU60" s="71">
        <f t="shared" si="3"/>
        <v>-48.694472089025602</v>
      </c>
      <c r="AV60" s="75">
        <f t="shared" si="4"/>
        <v>199.64797843729028</v>
      </c>
      <c r="AW60" s="71">
        <f>VLOOKUP($A:$A,'6-TR Yıllar İhracatı'!$A:$H,2,0)</f>
        <v>91</v>
      </c>
      <c r="AX60" s="75">
        <f>VLOOKUP($A:$A,'6-TR Yıllar İhracatı'!$A:$H,3,0)</f>
        <v>59</v>
      </c>
      <c r="AY60" s="71">
        <f>VLOOKUP($A:$A,'6-TR Yıllar İhracatı'!$A:$H,4,0)</f>
        <v>31</v>
      </c>
      <c r="AZ60" s="75">
        <f>VLOOKUP($A:$A,'6-TR Yıllar İhracatı'!$A:$H,5,0)</f>
        <v>77</v>
      </c>
      <c r="BA60" s="71">
        <f>VLOOKUP($A:$A,'6-TR Yıllar İhracatı'!$A:$H,6,0)</f>
        <v>157</v>
      </c>
      <c r="BB60" s="75">
        <f>VLOOKUP($A:$A,'6-TR Yıllar İhracatı'!$A:$H,7,0)</f>
        <v>1038.9610389610389</v>
      </c>
      <c r="BC60" s="71">
        <f>VLOOKUP($A:$A,'6-TR Yıllar İhracatı'!$A:$H,8,0)</f>
        <v>7.3679517563413663E-2</v>
      </c>
      <c r="BD60" s="75">
        <f>VLOOKUP($A:$A,'7-TR Çeyrek Yıllar İhracatı'!$A:$H,2,0)</f>
        <v>54</v>
      </c>
      <c r="BE60" s="71">
        <f>VLOOKUP($A:$A,'7-TR Çeyrek Yıllar İhracatı'!$A:$H,3,0)</f>
        <v>36</v>
      </c>
      <c r="BF60" s="75">
        <f>VLOOKUP($A:$A,'7-TR Çeyrek Yıllar İhracatı'!$A:$H,4,0)</f>
        <v>28</v>
      </c>
      <c r="BG60" s="71">
        <f>VLOOKUP($A:$A,'7-TR Çeyrek Yıllar İhracatı'!$A:$H,5,0)</f>
        <v>30</v>
      </c>
      <c r="BH60" s="75">
        <f>VLOOKUP($A:$A,'7-TR Çeyrek Yıllar İhracatı'!$A:$H,6,0)</f>
        <v>49</v>
      </c>
      <c r="BI60" s="71">
        <f>VLOOKUP($A:$A,'7-TR Çeyrek Yıllar İhracatı'!$A:$H,7,0)</f>
        <v>-9.2592592592592595</v>
      </c>
      <c r="BJ60" s="75">
        <f>VLOOKUP($A:$A,'8- TR Yıllar Birim İhracatı'!$A:$H,2,0)</f>
        <v>8273</v>
      </c>
      <c r="BK60" s="71">
        <f>VLOOKUP($A:$A,'8- TR Yıllar Birim İhracatı'!$A:$H,3,0)</f>
        <v>6556</v>
      </c>
      <c r="BL60" s="75">
        <f>VLOOKUP($A:$A,'8- TR Yıllar Birim İhracatı'!$A:$H,4,0)</f>
        <v>7750</v>
      </c>
      <c r="BM60" s="71">
        <f>VLOOKUP($A:$A,'8- TR Yıllar Birim İhracatı'!$A:$H,5,0)</f>
        <v>7000</v>
      </c>
      <c r="BN60" s="75">
        <f>VLOOKUP($A:$A,'8- TR Yıllar Birim İhracatı'!$A:$H,6,0)</f>
        <v>8263</v>
      </c>
      <c r="BO60" s="71">
        <f>VLOOKUP($A:$A,'8- TR Yıllar Birim İhracatı'!$A:$H,7,0)</f>
        <v>157</v>
      </c>
      <c r="BP60" s="75">
        <f>VLOOKUP($A:$A,'8- TR Yıllar Birim İhracatı'!$A:$H,8,0)</f>
        <v>19</v>
      </c>
      <c r="BQ60" s="71">
        <f>VLOOKUP($A:$A,'9-Dünya Yıllar Birim İthalatı'!$A:$N,2,0)</f>
        <v>4482</v>
      </c>
      <c r="BR60" s="75" t="str">
        <f>VLOOKUP($A:$A,'9-Dünya Yıllar Birim İthalatı'!$A:$N,3,0)</f>
        <v>US Dollar/Tons</v>
      </c>
      <c r="BS60" s="71">
        <f>VLOOKUP($A:$A,'9-Dünya Yıllar Birim İthalatı'!$A:$N,4,0)</f>
        <v>3477</v>
      </c>
      <c r="BT60" s="75" t="str">
        <f>VLOOKUP($A:$A,'9-Dünya Yıllar Birim İthalatı'!$A:$N,5,0)</f>
        <v>US Dollar/Tons</v>
      </c>
      <c r="BU60" s="71">
        <f>VLOOKUP($A:$A,'9-Dünya Yıllar Birim İthalatı'!$A:$N,6,0)</f>
        <v>7694</v>
      </c>
      <c r="BV60" s="75" t="str">
        <f>VLOOKUP($A:$A,'9-Dünya Yıllar Birim İthalatı'!$A:$N,7,0)</f>
        <v>US Dollar/Tons</v>
      </c>
      <c r="BW60" s="71">
        <f>VLOOKUP($A:$A,'9-Dünya Yıllar Birim İthalatı'!$A:$N,8,0)</f>
        <v>4633</v>
      </c>
      <c r="BX60" s="75" t="str">
        <f>VLOOKUP($A:$A,'9-Dünya Yıllar Birim İthalatı'!$A:$N,9,0)</f>
        <v>US Dollar/Tons</v>
      </c>
      <c r="BY60" s="71">
        <f>VLOOKUP($A:$A,'9-Dünya Yıllar Birim İthalatı'!$A:$N,10,0)</f>
        <v>3117</v>
      </c>
      <c r="BZ60" s="75" t="str">
        <f>VLOOKUP($A:$A,'9-Dünya Yıllar Birim İthalatı'!$A:$N,11,0)</f>
        <v>US Dollar/Tons</v>
      </c>
      <c r="CA60" s="71">
        <f>VLOOKUP($A:$A,'9-Dünya Yıllar Birim İthalatı'!$A:$N,12,0)</f>
        <v>1705</v>
      </c>
      <c r="CB60" s="75">
        <f>VLOOKUP($A:$A,'9-Dünya Yıllar Birim İthalatı'!$A:$N,13,0)</f>
        <v>547</v>
      </c>
      <c r="CC60" s="71" t="str">
        <f>VLOOKUP($A:$A,'9-Dünya Yıllar Birim İthalatı'!$A:$N,14,0)</f>
        <v>Tons</v>
      </c>
    </row>
    <row r="61" spans="1:81" ht="27.6" x14ac:dyDescent="0.3">
      <c r="A61" s="69" t="s">
        <v>115</v>
      </c>
      <c r="B61" s="73">
        <v>18</v>
      </c>
      <c r="C61" s="73">
        <v>8</v>
      </c>
      <c r="D61" s="73">
        <v>496</v>
      </c>
      <c r="E61" s="73">
        <v>476</v>
      </c>
      <c r="F61" s="77">
        <v>1603</v>
      </c>
      <c r="G61" s="73">
        <f t="shared" si="0"/>
        <v>236.76470588235296</v>
      </c>
      <c r="H61" s="77">
        <f t="shared" si="1"/>
        <v>8.2751201260420043E-2</v>
      </c>
      <c r="I61" s="69" t="e">
        <f>VLOOKUP($A:$A,'2- Dünya Çeyrek Yıllar İthalatı'!$A:$F,2,0)</f>
        <v>#N/A</v>
      </c>
      <c r="J61" s="69" t="e">
        <f>VLOOKUP($A:$A,'2- Dünya Çeyrek Yıllar İthalatı'!$A:$F,3,0)</f>
        <v>#N/A</v>
      </c>
      <c r="K61" s="69" t="e">
        <f>VLOOKUP($A:$A,'2- Dünya Çeyrek Yıllar İthalatı'!$A:$F,4,0)</f>
        <v>#N/A</v>
      </c>
      <c r="L61" s="69" t="e">
        <f>VLOOKUP($A:$A,'2- Dünya Çeyrek Yıllar İthalatı'!$A:$F,5,0)</f>
        <v>#N/A</v>
      </c>
      <c r="M61" s="69" t="e">
        <f>VLOOKUP($A:$A,'2- Dünya Çeyrek Yıllar İthalatı'!$A:$F,6,0)</f>
        <v>#N/A</v>
      </c>
      <c r="N61" s="69" t="e">
        <f t="shared" si="2"/>
        <v>#N/A</v>
      </c>
      <c r="O61" s="69">
        <f>VLOOKUP($A:$A,'3-TR İhracat Göstergeleri'!$A:$P,2,0)</f>
        <v>44</v>
      </c>
      <c r="P61" s="73">
        <f>VLOOKUP($A:$A,'3-TR İhracat Göstergeleri'!$A:$P,3,0)</f>
        <v>44</v>
      </c>
      <c r="Q61" s="69">
        <f>VLOOKUP($A:$A,'3-TR İhracat Göstergeleri'!$A:$P,4,0)</f>
        <v>2.0649036769364339E-2</v>
      </c>
      <c r="R61" s="73">
        <f>VLOOKUP($A:$A,'3-TR İhracat Göstergeleri'!$A:$P,5,0)</f>
        <v>4</v>
      </c>
      <c r="S61" s="69" t="str">
        <f>VLOOKUP($A:$A,'3-TR İhracat Göstergeleri'!$A:$P,6,0)</f>
        <v>Tons</v>
      </c>
      <c r="T61" s="73">
        <f>VLOOKUP($A:$A,'3-TR İhracat Göstergeleri'!$A:$P,7,0)</f>
        <v>11000</v>
      </c>
      <c r="U61" s="69">
        <f>VLOOKUP($A:$A,'3-TR İhracat Göstergeleri'!$A:$P,8,0)</f>
        <v>0</v>
      </c>
      <c r="V61" s="73">
        <f>VLOOKUP($A:$A,'3-TR İhracat Göstergeleri'!$A:$P,9,0)</f>
        <v>0</v>
      </c>
      <c r="W61" s="69">
        <f>VLOOKUP($A:$A,'3-TR İhracat Göstergeleri'!$A:$P,10,0)</f>
        <v>137</v>
      </c>
      <c r="X61" s="73">
        <f>VLOOKUP($A:$A,'3-TR İhracat Göstergeleri'!$A:$P,11,0)</f>
        <v>58</v>
      </c>
      <c r="Y61" s="69">
        <f>VLOOKUP($A:$A,'3-TR İhracat Göstergeleri'!$A:$P,12,0)</f>
        <v>8.2751030387128208E-2</v>
      </c>
      <c r="Z61" s="73">
        <f>VLOOKUP($A:$A,'3-TR İhracat Göstergeleri'!$A:$P,13,0)</f>
        <v>41</v>
      </c>
      <c r="AA61" s="69">
        <f>VLOOKUP($A:$A,'3-TR İhracat Göstergeleri'!$A:$P,14,0)</f>
        <v>6803</v>
      </c>
      <c r="AB61" s="73" t="str">
        <f>VLOOKUP($A:$A,'3-TR İhracat Göstergeleri'!$A:$P,15,0)</f>
        <v>0.92</v>
      </c>
      <c r="AC61" s="69">
        <f>VLOOKUP($A:$A,'3-TR İhracat Göstergeleri'!$A:$P,16,0)</f>
        <v>5</v>
      </c>
      <c r="AD61" s="73">
        <f>VLOOKUP($A:$A,'4-Dünya İthahalat Göstergeleri'!$A:$M,2,0)</f>
        <v>1603</v>
      </c>
      <c r="AE61" s="69">
        <f>VLOOKUP($A:$A,'4-Dünya İthahalat Göstergeleri'!$A:$M,3,0)</f>
        <v>-1603</v>
      </c>
      <c r="AF61" s="73">
        <f>VLOOKUP($A:$A,'4-Dünya İthahalat Göstergeleri'!$A:$M,4,0)</f>
        <v>186</v>
      </c>
      <c r="AG61" s="69" t="str">
        <f>VLOOKUP($A:$A,'4-Dünya İthahalat Göstergeleri'!$A:$M,5,0)</f>
        <v>Tons</v>
      </c>
      <c r="AH61" s="73">
        <f>VLOOKUP($A:$A,'4-Dünya İthahalat Göstergeleri'!$A:$M,6,0)</f>
        <v>8618</v>
      </c>
      <c r="AI61" s="69">
        <f>VLOOKUP($A:$A,'4-Dünya İthahalat Göstergeleri'!$A:$M,7,0)</f>
        <v>41</v>
      </c>
      <c r="AJ61" s="73">
        <f>VLOOKUP($A:$A,'4-Dünya İthahalat Göstergeleri'!$A:$M,8,0)</f>
        <v>0</v>
      </c>
      <c r="AK61" s="69">
        <f>VLOOKUP($A:$A,'4-Dünya İthahalat Göstergeleri'!$A:$M,9,0)</f>
        <v>8065</v>
      </c>
      <c r="AL61" s="73">
        <f>VLOOKUP($A:$A,'4-Dünya İthahalat Göstergeleri'!$A:$M,10,0)</f>
        <v>8.2751030387128208E-2</v>
      </c>
      <c r="AM61" s="69">
        <f>VLOOKUP($A:$A,'4-Dünya İthahalat Göstergeleri'!$A:$M,11,0)</f>
        <v>6803</v>
      </c>
      <c r="AN61" s="73" t="str">
        <f>VLOOKUP($A:$A,'4-Dünya İthahalat Göstergeleri'!$A:$M,12,0)</f>
        <v>0.92</v>
      </c>
      <c r="AO61" s="69">
        <f>VLOOKUP($A:$A,'4-Dünya İthahalat Göstergeleri'!$A:$M,13,0)</f>
        <v>45416</v>
      </c>
      <c r="AP61" s="73">
        <f>VLOOKUP($A:$A,'5-Dünya Yıllar İhracatı'!$A:$F,2,0)</f>
        <v>0</v>
      </c>
      <c r="AQ61" s="69">
        <f>VLOOKUP($A:$A,'5-Dünya Yıllar İhracatı'!$A:$F,3,0)</f>
        <v>0</v>
      </c>
      <c r="AR61" s="73">
        <f>VLOOKUP($A:$A,'5-Dünya Yıllar İhracatı'!$A:$F,4,0)</f>
        <v>2</v>
      </c>
      <c r="AS61" s="69">
        <f>VLOOKUP($A:$A,'5-Dünya Yıllar İhracatı'!$A:$F,5,0)</f>
        <v>0</v>
      </c>
      <c r="AT61" s="73">
        <f>VLOOKUP($A:$A,'5-Dünya Yıllar İhracatı'!$A:$F,6,0)</f>
        <v>0</v>
      </c>
      <c r="AU61" s="69" t="e">
        <f t="shared" si="3"/>
        <v>#DIV/0!</v>
      </c>
      <c r="AV61" s="73" t="e">
        <f t="shared" si="4"/>
        <v>#DIV/0!</v>
      </c>
      <c r="AW61" s="69">
        <f>VLOOKUP($A:$A,'6-TR Yıllar İhracatı'!$A:$H,2,0)</f>
        <v>0</v>
      </c>
      <c r="AX61" s="73">
        <f>VLOOKUP($A:$A,'6-TR Yıllar İhracatı'!$A:$H,3,0)</f>
        <v>0</v>
      </c>
      <c r="AY61" s="69">
        <f>VLOOKUP($A:$A,'6-TR Yıllar İhracatı'!$A:$H,4,0)</f>
        <v>28</v>
      </c>
      <c r="AZ61" s="73">
        <f>VLOOKUP($A:$A,'6-TR Yıllar İhracatı'!$A:$H,5,0)</f>
        <v>19</v>
      </c>
      <c r="BA61" s="69">
        <f>VLOOKUP($A:$A,'6-TR Yıllar İhracatı'!$A:$H,6,0)</f>
        <v>44</v>
      </c>
      <c r="BB61" s="73">
        <f>VLOOKUP($A:$A,'6-TR Yıllar İhracatı'!$A:$H,7,0)</f>
        <v>1315.7894736842106</v>
      </c>
      <c r="BC61" s="69">
        <f>VLOOKUP($A:$A,'6-TR Yıllar İhracatı'!$A:$H,8,0)</f>
        <v>2.0649036769364339E-2</v>
      </c>
      <c r="BD61" s="73">
        <f>VLOOKUP($A:$A,'7-TR Çeyrek Yıllar İhracatı'!$A:$H,2,0)</f>
        <v>7</v>
      </c>
      <c r="BE61" s="69">
        <f>VLOOKUP($A:$A,'7-TR Çeyrek Yıllar İhracatı'!$A:$H,3,0)</f>
        <v>13</v>
      </c>
      <c r="BF61" s="73">
        <f>VLOOKUP($A:$A,'7-TR Çeyrek Yıllar İhracatı'!$A:$H,4,0)</f>
        <v>16</v>
      </c>
      <c r="BG61" s="69">
        <f>VLOOKUP($A:$A,'7-TR Çeyrek Yıllar İhracatı'!$A:$H,5,0)</f>
        <v>28</v>
      </c>
      <c r="BH61" s="73">
        <f>VLOOKUP($A:$A,'7-TR Çeyrek Yıllar İhracatı'!$A:$H,6,0)</f>
        <v>11</v>
      </c>
      <c r="BI61" s="69">
        <f>VLOOKUP($A:$A,'7-TR Çeyrek Yıllar İhracatı'!$A:$H,7,0)</f>
        <v>57.142857142857139</v>
      </c>
      <c r="BJ61" s="73">
        <f>VLOOKUP($A:$A,'8- TR Yıllar Birim İhracatı'!$A:$H,2,0)</f>
        <v>0</v>
      </c>
      <c r="BK61" s="69">
        <f>VLOOKUP($A:$A,'8- TR Yıllar Birim İhracatı'!$A:$H,3,0)</f>
        <v>0</v>
      </c>
      <c r="BL61" s="73">
        <f>VLOOKUP($A:$A,'8- TR Yıllar Birim İhracatı'!$A:$H,4,0)</f>
        <v>7000</v>
      </c>
      <c r="BM61" s="69">
        <f>VLOOKUP($A:$A,'8- TR Yıllar Birim İhracatı'!$A:$H,5,0)</f>
        <v>9500</v>
      </c>
      <c r="BN61" s="73">
        <f>VLOOKUP($A:$A,'8- TR Yıllar Birim İhracatı'!$A:$H,6,0)</f>
        <v>11000</v>
      </c>
      <c r="BO61" s="69">
        <f>VLOOKUP($A:$A,'8- TR Yıllar Birim İhracatı'!$A:$H,7,0)</f>
        <v>44</v>
      </c>
      <c r="BP61" s="73">
        <f>VLOOKUP($A:$A,'8- TR Yıllar Birim İhracatı'!$A:$H,8,0)</f>
        <v>4</v>
      </c>
      <c r="BQ61" s="69">
        <f>VLOOKUP($A:$A,'9-Dünya Yıllar Birim İthalatı'!$A:$N,2,0)</f>
        <v>18000</v>
      </c>
      <c r="BR61" s="73" t="str">
        <f>VLOOKUP($A:$A,'9-Dünya Yıllar Birim İthalatı'!$A:$N,3,0)</f>
        <v>US Dollar/Tons</v>
      </c>
      <c r="BS61" s="69">
        <f>VLOOKUP($A:$A,'9-Dünya Yıllar Birim İthalatı'!$A:$N,4,0)</f>
        <v>8000</v>
      </c>
      <c r="BT61" s="73" t="str">
        <f>VLOOKUP($A:$A,'9-Dünya Yıllar Birim İthalatı'!$A:$N,5,0)</f>
        <v>US Dollar/Tons</v>
      </c>
      <c r="BU61" s="69">
        <f>VLOOKUP($A:$A,'9-Dünya Yıllar Birim İthalatı'!$A:$N,6,0)</f>
        <v>9725</v>
      </c>
      <c r="BV61" s="73" t="str">
        <f>VLOOKUP($A:$A,'9-Dünya Yıllar Birim İthalatı'!$A:$N,7,0)</f>
        <v>US Dollar/Tons</v>
      </c>
      <c r="BW61" s="69">
        <f>VLOOKUP($A:$A,'9-Dünya Yıllar Birim İthalatı'!$A:$N,8,0)</f>
        <v>8655</v>
      </c>
      <c r="BX61" s="73" t="str">
        <f>VLOOKUP($A:$A,'9-Dünya Yıllar Birim İthalatı'!$A:$N,9,0)</f>
        <v>US Dollar/Tons</v>
      </c>
      <c r="BY61" s="69">
        <f>VLOOKUP($A:$A,'9-Dünya Yıllar Birim İthalatı'!$A:$N,10,0)</f>
        <v>8618</v>
      </c>
      <c r="BZ61" s="73" t="str">
        <f>VLOOKUP($A:$A,'9-Dünya Yıllar Birim İthalatı'!$A:$N,11,0)</f>
        <v>US Dollar/Tons</v>
      </c>
      <c r="CA61" s="69">
        <f>VLOOKUP($A:$A,'9-Dünya Yıllar Birim İthalatı'!$A:$N,12,0)</f>
        <v>1603</v>
      </c>
      <c r="CB61" s="73">
        <f>VLOOKUP($A:$A,'9-Dünya Yıllar Birim İthalatı'!$A:$N,13,0)</f>
        <v>186</v>
      </c>
      <c r="CC61" s="69" t="str">
        <f>VLOOKUP($A:$A,'9-Dünya Yıllar Birim İthalatı'!$A:$N,14,0)</f>
        <v>Tons</v>
      </c>
    </row>
    <row r="62" spans="1:81" ht="27.6" x14ac:dyDescent="0.3">
      <c r="A62" s="71" t="s">
        <v>114</v>
      </c>
      <c r="B62" s="75">
        <v>529</v>
      </c>
      <c r="C62" s="75">
        <v>610</v>
      </c>
      <c r="D62" s="75">
        <v>1862</v>
      </c>
      <c r="E62" s="75">
        <v>1468</v>
      </c>
      <c r="F62" s="72">
        <v>1572</v>
      </c>
      <c r="G62" s="75">
        <f t="shared" si="0"/>
        <v>7.0844686648501369</v>
      </c>
      <c r="H62" s="72">
        <f t="shared" si="1"/>
        <v>8.1150897305914099E-2</v>
      </c>
      <c r="I62" s="71" t="e">
        <f>VLOOKUP($A:$A,'2- Dünya Çeyrek Yıllar İthalatı'!$A:$F,2,0)</f>
        <v>#N/A</v>
      </c>
      <c r="J62" s="71" t="e">
        <f>VLOOKUP($A:$A,'2- Dünya Çeyrek Yıllar İthalatı'!$A:$F,3,0)</f>
        <v>#N/A</v>
      </c>
      <c r="K62" s="71" t="e">
        <f>VLOOKUP($A:$A,'2- Dünya Çeyrek Yıllar İthalatı'!$A:$F,4,0)</f>
        <v>#N/A</v>
      </c>
      <c r="L62" s="71" t="e">
        <f>VLOOKUP($A:$A,'2- Dünya Çeyrek Yıllar İthalatı'!$A:$F,5,0)</f>
        <v>#N/A</v>
      </c>
      <c r="M62" s="71" t="e">
        <f>VLOOKUP($A:$A,'2- Dünya Çeyrek Yıllar İthalatı'!$A:$F,6,0)</f>
        <v>#N/A</v>
      </c>
      <c r="N62" s="71" t="e">
        <f t="shared" si="2"/>
        <v>#N/A</v>
      </c>
      <c r="O62" s="71">
        <f>VLOOKUP($A:$A,'3-TR İhracat Göstergeleri'!$A:$P,2,0)</f>
        <v>225</v>
      </c>
      <c r="P62" s="75">
        <f>VLOOKUP($A:$A,'3-TR İhracat Göstergeleri'!$A:$P,3,0)</f>
        <v>225</v>
      </c>
      <c r="Q62" s="71">
        <f>VLOOKUP($A:$A,'3-TR İhracat Göstergeleri'!$A:$P,4,0)</f>
        <v>0.10559166529788581</v>
      </c>
      <c r="R62" s="75">
        <f>VLOOKUP($A:$A,'3-TR İhracat Göstergeleri'!$A:$P,5,0)</f>
        <v>55</v>
      </c>
      <c r="S62" s="71" t="str">
        <f>VLOOKUP($A:$A,'3-TR İhracat Göstergeleri'!$A:$P,6,0)</f>
        <v>Tons</v>
      </c>
      <c r="T62" s="75">
        <f>VLOOKUP($A:$A,'3-TR İhracat Göstergeleri'!$A:$P,7,0)</f>
        <v>4091</v>
      </c>
      <c r="U62" s="71">
        <f>VLOOKUP($A:$A,'3-TR İhracat Göstergeleri'!$A:$P,8,0)</f>
        <v>-19</v>
      </c>
      <c r="V62" s="75">
        <f>VLOOKUP($A:$A,'3-TR İhracat Göstergeleri'!$A:$P,9,0)</f>
        <v>-18</v>
      </c>
      <c r="W62" s="71">
        <f>VLOOKUP($A:$A,'3-TR İhracat Göstergeleri'!$A:$P,10,0)</f>
        <v>-64</v>
      </c>
      <c r="X62" s="75">
        <f>VLOOKUP($A:$A,'3-TR İhracat Göstergeleri'!$A:$P,11,0)</f>
        <v>59</v>
      </c>
      <c r="Y62" s="71">
        <f>VLOOKUP($A:$A,'3-TR İhracat Göstergeleri'!$A:$P,12,0)</f>
        <v>8.1150729737096416E-2</v>
      </c>
      <c r="Z62" s="75">
        <f>VLOOKUP($A:$A,'3-TR İhracat Göstergeleri'!$A:$P,13,0)</f>
        <v>-20</v>
      </c>
      <c r="AA62" s="71">
        <f>VLOOKUP($A:$A,'3-TR İhracat Göstergeleri'!$A:$P,14,0)</f>
        <v>4820</v>
      </c>
      <c r="AB62" s="75" t="str">
        <f>VLOOKUP($A:$A,'3-TR İhracat Göstergeleri'!$A:$P,15,0)</f>
        <v>0.3</v>
      </c>
      <c r="AC62" s="71">
        <f>VLOOKUP($A:$A,'3-TR İhracat Göstergeleri'!$A:$P,16,0)</f>
        <v>0</v>
      </c>
      <c r="AD62" s="75">
        <f>VLOOKUP($A:$A,'4-Dünya İthahalat Göstergeleri'!$A:$M,2,0)</f>
        <v>1572</v>
      </c>
      <c r="AE62" s="71">
        <f>VLOOKUP($A:$A,'4-Dünya İthahalat Göstergeleri'!$A:$M,3,0)</f>
        <v>-1572</v>
      </c>
      <c r="AF62" s="75">
        <f>VLOOKUP($A:$A,'4-Dünya İthahalat Göstergeleri'!$A:$M,4,0)</f>
        <v>0</v>
      </c>
      <c r="AG62" s="71" t="str">
        <f>VLOOKUP($A:$A,'4-Dünya İthahalat Göstergeleri'!$A:$M,5,0)</f>
        <v>No quantity</v>
      </c>
      <c r="AH62" s="75">
        <f>VLOOKUP($A:$A,'4-Dünya İthahalat Göstergeleri'!$A:$M,6,0)</f>
        <v>0</v>
      </c>
      <c r="AI62" s="71">
        <f>VLOOKUP($A:$A,'4-Dünya İthahalat Göstergeleri'!$A:$M,7,0)</f>
        <v>-20</v>
      </c>
      <c r="AJ62" s="75">
        <f>VLOOKUP($A:$A,'4-Dünya İthahalat Göstergeleri'!$A:$M,8,0)</f>
        <v>-16</v>
      </c>
      <c r="AK62" s="71">
        <f>VLOOKUP($A:$A,'4-Dünya İthahalat Göstergeleri'!$A:$M,9,0)</f>
        <v>-59</v>
      </c>
      <c r="AL62" s="75">
        <f>VLOOKUP($A:$A,'4-Dünya İthahalat Göstergeleri'!$A:$M,10,0)</f>
        <v>8.1150729737096416E-2</v>
      </c>
      <c r="AM62" s="71">
        <f>VLOOKUP($A:$A,'4-Dünya İthahalat Göstergeleri'!$A:$M,11,0)</f>
        <v>4820</v>
      </c>
      <c r="AN62" s="75" t="str">
        <f>VLOOKUP($A:$A,'4-Dünya İthahalat Göstergeleri'!$A:$M,12,0)</f>
        <v>0.3</v>
      </c>
      <c r="AO62" s="71">
        <f>VLOOKUP($A:$A,'4-Dünya İthahalat Göstergeleri'!$A:$M,13,0)</f>
        <v>0</v>
      </c>
      <c r="AP62" s="75">
        <f>VLOOKUP($A:$A,'5-Dünya Yıllar İhracatı'!$A:$F,2,0)</f>
        <v>147</v>
      </c>
      <c r="AQ62" s="71">
        <f>VLOOKUP($A:$A,'5-Dünya Yıllar İhracatı'!$A:$F,3,0)</f>
        <v>1</v>
      </c>
      <c r="AR62" s="75">
        <f>VLOOKUP($A:$A,'5-Dünya Yıllar İhracatı'!$A:$F,4,0)</f>
        <v>87</v>
      </c>
      <c r="AS62" s="71">
        <f>VLOOKUP($A:$A,'5-Dünya Yıllar İhracatı'!$A:$F,5,0)</f>
        <v>48</v>
      </c>
      <c r="AT62" s="75">
        <f>VLOOKUP($A:$A,'5-Dünya Yıllar İhracatı'!$A:$F,6,0)</f>
        <v>0</v>
      </c>
      <c r="AU62" s="71">
        <f t="shared" si="3"/>
        <v>-100</v>
      </c>
      <c r="AV62" s="75">
        <f t="shared" si="4"/>
        <v>410.00132021615127</v>
      </c>
      <c r="AW62" s="71">
        <f>VLOOKUP($A:$A,'6-TR Yıllar İhracatı'!$A:$H,2,0)</f>
        <v>861</v>
      </c>
      <c r="AX62" s="75">
        <f>VLOOKUP($A:$A,'6-TR Yıllar İhracatı'!$A:$H,3,0)</f>
        <v>345</v>
      </c>
      <c r="AY62" s="71">
        <f>VLOOKUP($A:$A,'6-TR Yıllar İhracatı'!$A:$H,4,0)</f>
        <v>1611</v>
      </c>
      <c r="AZ62" s="75">
        <f>VLOOKUP($A:$A,'6-TR Yıllar İhracatı'!$A:$H,5,0)</f>
        <v>619</v>
      </c>
      <c r="BA62" s="71">
        <f>VLOOKUP($A:$A,'6-TR Yıllar İhracatı'!$A:$H,6,0)</f>
        <v>225</v>
      </c>
      <c r="BB62" s="75">
        <f>VLOOKUP($A:$A,'6-TR Yıllar İhracatı'!$A:$H,7,0)</f>
        <v>-636.5105008077544</v>
      </c>
      <c r="BC62" s="71">
        <f>VLOOKUP($A:$A,'6-TR Yıllar İhracatı'!$A:$H,8,0)</f>
        <v>0.10559166529788581</v>
      </c>
      <c r="BD62" s="75">
        <f>VLOOKUP($A:$A,'7-TR Çeyrek Yıllar İhracatı'!$A:$H,2,0)</f>
        <v>200</v>
      </c>
      <c r="BE62" s="71">
        <f>VLOOKUP($A:$A,'7-TR Çeyrek Yıllar İhracatı'!$A:$H,3,0)</f>
        <v>6</v>
      </c>
      <c r="BF62" s="75">
        <f>VLOOKUP($A:$A,'7-TR Çeyrek Yıllar İhracatı'!$A:$H,4,0)</f>
        <v>12</v>
      </c>
      <c r="BG62" s="71">
        <f>VLOOKUP($A:$A,'7-TR Çeyrek Yıllar İhracatı'!$A:$H,5,0)</f>
        <v>22</v>
      </c>
      <c r="BH62" s="75">
        <f>VLOOKUP($A:$A,'7-TR Çeyrek Yıllar İhracatı'!$A:$H,6,0)</f>
        <v>1</v>
      </c>
      <c r="BI62" s="71">
        <f>VLOOKUP($A:$A,'7-TR Çeyrek Yıllar İhracatı'!$A:$H,7,0)</f>
        <v>-99.5</v>
      </c>
      <c r="BJ62" s="75">
        <f>VLOOKUP($A:$A,'8- TR Yıllar Birim İhracatı'!$A:$H,2,0)</f>
        <v>6727</v>
      </c>
      <c r="BK62" s="71">
        <f>VLOOKUP($A:$A,'8- TR Yıllar Birim İhracatı'!$A:$H,3,0)</f>
        <v>4059</v>
      </c>
      <c r="BL62" s="75">
        <f>VLOOKUP($A:$A,'8- TR Yıllar Birim İhracatı'!$A:$H,4,0)</f>
        <v>4296</v>
      </c>
      <c r="BM62" s="71">
        <f>VLOOKUP($A:$A,'8- TR Yıllar Birim İhracatı'!$A:$H,5,0)</f>
        <v>9379</v>
      </c>
      <c r="BN62" s="75">
        <f>VLOOKUP($A:$A,'8- TR Yıllar Birim İhracatı'!$A:$H,6,0)</f>
        <v>4091</v>
      </c>
      <c r="BO62" s="71">
        <f>VLOOKUP($A:$A,'8- TR Yıllar Birim İhracatı'!$A:$H,7,0)</f>
        <v>225</v>
      </c>
      <c r="BP62" s="75">
        <f>VLOOKUP($A:$A,'8- TR Yıllar Birim İhracatı'!$A:$H,8,0)</f>
        <v>55</v>
      </c>
      <c r="BQ62" s="71">
        <f>VLOOKUP($A:$A,'9-Dünya Yıllar Birim İthalatı'!$A:$N,2,0)</f>
        <v>2438</v>
      </c>
      <c r="BR62" s="75" t="str">
        <f>VLOOKUP($A:$A,'9-Dünya Yıllar Birim İthalatı'!$A:$N,3,0)</f>
        <v>US Dollar/Tons</v>
      </c>
      <c r="BS62" s="71">
        <f>VLOOKUP($A:$A,'9-Dünya Yıllar Birim İthalatı'!$A:$N,4,0)</f>
        <v>2864</v>
      </c>
      <c r="BT62" s="75" t="str">
        <f>VLOOKUP($A:$A,'9-Dünya Yıllar Birim İthalatı'!$A:$N,5,0)</f>
        <v>US Dollar/Tons</v>
      </c>
      <c r="BU62" s="71">
        <f>VLOOKUP($A:$A,'9-Dünya Yıllar Birim İthalatı'!$A:$N,6,0)</f>
        <v>3114</v>
      </c>
      <c r="BV62" s="75" t="str">
        <f>VLOOKUP($A:$A,'9-Dünya Yıllar Birim İthalatı'!$A:$N,7,0)</f>
        <v>US Dollar/Tons</v>
      </c>
      <c r="BW62" s="71">
        <f>VLOOKUP($A:$A,'9-Dünya Yıllar Birim İthalatı'!$A:$N,8,0)</f>
        <v>3679</v>
      </c>
      <c r="BX62" s="75" t="str">
        <f>VLOOKUP($A:$A,'9-Dünya Yıllar Birim İthalatı'!$A:$N,9,0)</f>
        <v>US Dollar/Tons</v>
      </c>
      <c r="BY62" s="71">
        <f>VLOOKUP($A:$A,'9-Dünya Yıllar Birim İthalatı'!$A:$N,10,0)</f>
        <v>5439</v>
      </c>
      <c r="BZ62" s="75" t="str">
        <f>VLOOKUP($A:$A,'9-Dünya Yıllar Birim İthalatı'!$A:$N,11,0)</f>
        <v>US Dollar/Tons</v>
      </c>
      <c r="CA62" s="71">
        <f>VLOOKUP($A:$A,'9-Dünya Yıllar Birim İthalatı'!$A:$N,12,0)</f>
        <v>1572</v>
      </c>
      <c r="CB62" s="75">
        <f>VLOOKUP($A:$A,'9-Dünya Yıllar Birim İthalatı'!$A:$N,13,0)</f>
        <v>289</v>
      </c>
      <c r="CC62" s="71" t="str">
        <f>VLOOKUP($A:$A,'9-Dünya Yıllar Birim İthalatı'!$A:$N,14,0)</f>
        <v>Tons</v>
      </c>
    </row>
    <row r="63" spans="1:81" ht="27.6" x14ac:dyDescent="0.3">
      <c r="A63" s="69" t="s">
        <v>113</v>
      </c>
      <c r="B63" s="73">
        <v>4</v>
      </c>
      <c r="C63" s="73">
        <v>220</v>
      </c>
      <c r="D63" s="73">
        <v>2535</v>
      </c>
      <c r="E63" s="73">
        <v>8131</v>
      </c>
      <c r="F63" s="74">
        <v>1410</v>
      </c>
      <c r="G63" s="73">
        <f t="shared" si="0"/>
        <v>-82.658959537572258</v>
      </c>
      <c r="H63" s="74">
        <f t="shared" si="1"/>
        <v>7.2788018575915325E-2</v>
      </c>
      <c r="I63" s="69" t="e">
        <f>VLOOKUP($A:$A,'2- Dünya Çeyrek Yıllar İthalatı'!$A:$F,2,0)</f>
        <v>#N/A</v>
      </c>
      <c r="J63" s="69" t="e">
        <f>VLOOKUP($A:$A,'2- Dünya Çeyrek Yıllar İthalatı'!$A:$F,3,0)</f>
        <v>#N/A</v>
      </c>
      <c r="K63" s="69" t="e">
        <f>VLOOKUP($A:$A,'2- Dünya Çeyrek Yıllar İthalatı'!$A:$F,4,0)</f>
        <v>#N/A</v>
      </c>
      <c r="L63" s="69" t="e">
        <f>VLOOKUP($A:$A,'2- Dünya Çeyrek Yıllar İthalatı'!$A:$F,5,0)</f>
        <v>#N/A</v>
      </c>
      <c r="M63" s="69" t="e">
        <f>VLOOKUP($A:$A,'2- Dünya Çeyrek Yıllar İthalatı'!$A:$F,6,0)</f>
        <v>#N/A</v>
      </c>
      <c r="N63" s="69" t="e">
        <f t="shared" si="2"/>
        <v>#N/A</v>
      </c>
      <c r="O63" s="69">
        <f>VLOOKUP($A:$A,'3-TR İhracat Göstergeleri'!$A:$P,2,0)</f>
        <v>214</v>
      </c>
      <c r="P63" s="73">
        <f>VLOOKUP($A:$A,'3-TR İhracat Göstergeleri'!$A:$P,3,0)</f>
        <v>214</v>
      </c>
      <c r="Q63" s="69">
        <f>VLOOKUP($A:$A,'3-TR İhracat Göstergeleri'!$A:$P,4,0)</f>
        <v>0.10042940610554474</v>
      </c>
      <c r="R63" s="73">
        <f>VLOOKUP($A:$A,'3-TR İhracat Göstergeleri'!$A:$P,5,0)</f>
        <v>20</v>
      </c>
      <c r="S63" s="69" t="str">
        <f>VLOOKUP($A:$A,'3-TR İhracat Göstergeleri'!$A:$P,6,0)</f>
        <v>Tons</v>
      </c>
      <c r="T63" s="73">
        <f>VLOOKUP($A:$A,'3-TR İhracat Göstergeleri'!$A:$P,7,0)</f>
        <v>10700</v>
      </c>
      <c r="U63" s="69">
        <f>VLOOKUP($A:$A,'3-TR İhracat Göstergeleri'!$A:$P,8,0)</f>
        <v>0</v>
      </c>
      <c r="V63" s="73">
        <f>VLOOKUP($A:$A,'3-TR İhracat Göstergeleri'!$A:$P,9,0)</f>
        <v>0</v>
      </c>
      <c r="W63" s="69">
        <f>VLOOKUP($A:$A,'3-TR İhracat Göstergeleri'!$A:$P,10,0)</f>
        <v>-39</v>
      </c>
      <c r="X63" s="73">
        <f>VLOOKUP($A:$A,'3-TR İhracat Göstergeleri'!$A:$P,11,0)</f>
        <v>60</v>
      </c>
      <c r="Y63" s="69">
        <f>VLOOKUP($A:$A,'3-TR İhracat Göstergeleri'!$A:$P,12,0)</f>
        <v>7.2787868275639905E-2</v>
      </c>
      <c r="Z63" s="73">
        <f>VLOOKUP($A:$A,'3-TR İhracat Göstergeleri'!$A:$P,13,0)</f>
        <v>364</v>
      </c>
      <c r="AA63" s="69">
        <f>VLOOKUP($A:$A,'3-TR İhracat Göstergeleri'!$A:$P,14,0)</f>
        <v>6817</v>
      </c>
      <c r="AB63" s="73" t="str">
        <f>VLOOKUP($A:$A,'3-TR İhracat Göstergeleri'!$A:$P,15,0)</f>
        <v>0.75</v>
      </c>
      <c r="AC63" s="69">
        <f>VLOOKUP($A:$A,'3-TR İhracat Göstergeleri'!$A:$P,16,0)</f>
        <v>0</v>
      </c>
      <c r="AD63" s="73">
        <f>VLOOKUP($A:$A,'4-Dünya İthahalat Göstergeleri'!$A:$M,2,0)</f>
        <v>1410</v>
      </c>
      <c r="AE63" s="69">
        <f>VLOOKUP($A:$A,'4-Dünya İthahalat Göstergeleri'!$A:$M,3,0)</f>
        <v>-1410</v>
      </c>
      <c r="AF63" s="73">
        <f>VLOOKUP($A:$A,'4-Dünya İthahalat Göstergeleri'!$A:$M,4,0)</f>
        <v>169</v>
      </c>
      <c r="AG63" s="69" t="str">
        <f>VLOOKUP($A:$A,'4-Dünya İthahalat Göstergeleri'!$A:$M,5,0)</f>
        <v>Tons</v>
      </c>
      <c r="AH63" s="73">
        <f>VLOOKUP($A:$A,'4-Dünya İthahalat Göstergeleri'!$A:$M,6,0)</f>
        <v>8343</v>
      </c>
      <c r="AI63" s="69">
        <f>VLOOKUP($A:$A,'4-Dünya İthahalat Göstergeleri'!$A:$M,7,0)</f>
        <v>364</v>
      </c>
      <c r="AJ63" s="73">
        <f>VLOOKUP($A:$A,'4-Dünya İthahalat Göstergeleri'!$A:$M,8,0)</f>
        <v>87</v>
      </c>
      <c r="AK63" s="69">
        <f>VLOOKUP($A:$A,'4-Dünya İthahalat Göstergeleri'!$A:$M,9,0)</f>
        <v>-83</v>
      </c>
      <c r="AL63" s="73">
        <f>VLOOKUP($A:$A,'4-Dünya İthahalat Göstergeleri'!$A:$M,10,0)</f>
        <v>7.2787868275639905E-2</v>
      </c>
      <c r="AM63" s="69">
        <f>VLOOKUP($A:$A,'4-Dünya İthahalat Göstergeleri'!$A:$M,11,0)</f>
        <v>6817</v>
      </c>
      <c r="AN63" s="73" t="str">
        <f>VLOOKUP($A:$A,'4-Dünya İthahalat Göstergeleri'!$A:$M,12,0)</f>
        <v>0.75</v>
      </c>
      <c r="AO63" s="69">
        <f>VLOOKUP($A:$A,'4-Dünya İthahalat Göstergeleri'!$A:$M,13,0)</f>
        <v>0</v>
      </c>
      <c r="AP63" s="73" t="e">
        <f>VLOOKUP($A:$A,'5-Dünya Yıllar İhracatı'!$A:$F,2,0)</f>
        <v>#N/A</v>
      </c>
      <c r="AQ63" s="69" t="e">
        <f>VLOOKUP($A:$A,'5-Dünya Yıllar İhracatı'!$A:$F,3,0)</f>
        <v>#N/A</v>
      </c>
      <c r="AR63" s="73" t="e">
        <f>VLOOKUP($A:$A,'5-Dünya Yıllar İhracatı'!$A:$F,4,0)</f>
        <v>#N/A</v>
      </c>
      <c r="AS63" s="69" t="e">
        <f>VLOOKUP($A:$A,'5-Dünya Yıllar İhracatı'!$A:$F,5,0)</f>
        <v>#N/A</v>
      </c>
      <c r="AT63" s="73" t="e">
        <f>VLOOKUP($A:$A,'5-Dünya Yıllar İhracatı'!$A:$F,6,0)</f>
        <v>#N/A</v>
      </c>
      <c r="AU63" s="69" t="e">
        <f t="shared" si="3"/>
        <v>#N/A</v>
      </c>
      <c r="AV63" s="73" t="e">
        <f t="shared" si="4"/>
        <v>#N/A</v>
      </c>
      <c r="AW63" s="69">
        <f>VLOOKUP($A:$A,'6-TR Yıllar İhracatı'!$A:$H,2,0)</f>
        <v>0</v>
      </c>
      <c r="AX63" s="73">
        <f>VLOOKUP($A:$A,'6-TR Yıllar İhracatı'!$A:$H,3,0)</f>
        <v>0</v>
      </c>
      <c r="AY63" s="69">
        <f>VLOOKUP($A:$A,'6-TR Yıllar İhracatı'!$A:$H,4,0)</f>
        <v>167</v>
      </c>
      <c r="AZ63" s="73">
        <f>VLOOKUP($A:$A,'6-TR Yıllar İhracatı'!$A:$H,5,0)</f>
        <v>351</v>
      </c>
      <c r="BA63" s="69">
        <f>VLOOKUP($A:$A,'6-TR Yıllar İhracatı'!$A:$H,6,0)</f>
        <v>214</v>
      </c>
      <c r="BB63" s="73">
        <f>VLOOKUP($A:$A,'6-TR Yıllar İhracatı'!$A:$H,7,0)</f>
        <v>-390.3133903133903</v>
      </c>
      <c r="BC63" s="69">
        <f>VLOOKUP($A:$A,'6-TR Yıllar İhracatı'!$A:$H,8,0)</f>
        <v>0.10042940610554474</v>
      </c>
      <c r="BD63" s="73">
        <f>VLOOKUP($A:$A,'7-TR Çeyrek Yıllar İhracatı'!$A:$H,2,0)</f>
        <v>21</v>
      </c>
      <c r="BE63" s="69">
        <f>VLOOKUP($A:$A,'7-TR Çeyrek Yıllar İhracatı'!$A:$H,3,0)</f>
        <v>42</v>
      </c>
      <c r="BF63" s="73">
        <f>VLOOKUP($A:$A,'7-TR Çeyrek Yıllar İhracatı'!$A:$H,4,0)</f>
        <v>33</v>
      </c>
      <c r="BG63" s="69">
        <f>VLOOKUP($A:$A,'7-TR Çeyrek Yıllar İhracatı'!$A:$H,5,0)</f>
        <v>27</v>
      </c>
      <c r="BH63" s="73">
        <f>VLOOKUP($A:$A,'7-TR Çeyrek Yıllar İhracatı'!$A:$H,6,0)</f>
        <v>21</v>
      </c>
      <c r="BI63" s="69">
        <f>VLOOKUP($A:$A,'7-TR Çeyrek Yıllar İhracatı'!$A:$H,7,0)</f>
        <v>0</v>
      </c>
      <c r="BJ63" s="73">
        <f>VLOOKUP($A:$A,'8- TR Yıllar Birim İhracatı'!$A:$H,2,0)</f>
        <v>0</v>
      </c>
      <c r="BK63" s="69">
        <f>VLOOKUP($A:$A,'8- TR Yıllar Birim İhracatı'!$A:$H,3,0)</f>
        <v>0</v>
      </c>
      <c r="BL63" s="73">
        <f>VLOOKUP($A:$A,'8- TR Yıllar Birim İhracatı'!$A:$H,4,0)</f>
        <v>11133</v>
      </c>
      <c r="BM63" s="69">
        <f>VLOOKUP($A:$A,'8- TR Yıllar Birim İhracatı'!$A:$H,5,0)</f>
        <v>11323</v>
      </c>
      <c r="BN63" s="73">
        <f>VLOOKUP($A:$A,'8- TR Yıllar Birim İhracatı'!$A:$H,6,0)</f>
        <v>10700</v>
      </c>
      <c r="BO63" s="69">
        <f>VLOOKUP($A:$A,'8- TR Yıllar Birim İhracatı'!$A:$H,7,0)</f>
        <v>214</v>
      </c>
      <c r="BP63" s="73">
        <f>VLOOKUP($A:$A,'8- TR Yıllar Birim İhracatı'!$A:$H,8,0)</f>
        <v>20</v>
      </c>
      <c r="BQ63" s="69">
        <f>VLOOKUP($A:$A,'9-Dünya Yıllar Birim İthalatı'!$A:$N,2,0)</f>
        <v>0</v>
      </c>
      <c r="BR63" s="73" t="str">
        <f>VLOOKUP($A:$A,'9-Dünya Yıllar Birim İthalatı'!$A:$N,3,0)</f>
        <v>US Dollar/Tons</v>
      </c>
      <c r="BS63" s="69">
        <f>VLOOKUP($A:$A,'9-Dünya Yıllar Birim İthalatı'!$A:$N,4,0)</f>
        <v>7333</v>
      </c>
      <c r="BT63" s="73" t="str">
        <f>VLOOKUP($A:$A,'9-Dünya Yıllar Birim İthalatı'!$A:$N,5,0)</f>
        <v>US Dollar/Tons</v>
      </c>
      <c r="BU63" s="69">
        <f>VLOOKUP($A:$A,'9-Dünya Yıllar Birim İthalatı'!$A:$N,6,0)</f>
        <v>6833</v>
      </c>
      <c r="BV63" s="73" t="str">
        <f>VLOOKUP($A:$A,'9-Dünya Yıllar Birim İthalatı'!$A:$N,7,0)</f>
        <v>US Dollar/Tons</v>
      </c>
      <c r="BW63" s="69">
        <f>VLOOKUP($A:$A,'9-Dünya Yıllar Birim İthalatı'!$A:$N,8,0)</f>
        <v>7480</v>
      </c>
      <c r="BX63" s="73" t="str">
        <f>VLOOKUP($A:$A,'9-Dünya Yıllar Birim İthalatı'!$A:$N,9,0)</f>
        <v>US Dollar/Tons</v>
      </c>
      <c r="BY63" s="69">
        <f>VLOOKUP($A:$A,'9-Dünya Yıllar Birim İthalatı'!$A:$N,10,0)</f>
        <v>8343</v>
      </c>
      <c r="BZ63" s="73" t="str">
        <f>VLOOKUP($A:$A,'9-Dünya Yıllar Birim İthalatı'!$A:$N,11,0)</f>
        <v>US Dollar/Tons</v>
      </c>
      <c r="CA63" s="69">
        <f>VLOOKUP($A:$A,'9-Dünya Yıllar Birim İthalatı'!$A:$N,12,0)</f>
        <v>1410</v>
      </c>
      <c r="CB63" s="73">
        <f>VLOOKUP($A:$A,'9-Dünya Yıllar Birim İthalatı'!$A:$N,13,0)</f>
        <v>169</v>
      </c>
      <c r="CC63" s="69" t="str">
        <f>VLOOKUP($A:$A,'9-Dünya Yıllar Birim İthalatı'!$A:$N,14,0)</f>
        <v>Tons</v>
      </c>
    </row>
    <row r="64" spans="1:81" ht="27.6" x14ac:dyDescent="0.3">
      <c r="A64" s="71" t="s">
        <v>112</v>
      </c>
      <c r="B64" s="75">
        <v>5020</v>
      </c>
      <c r="C64" s="75">
        <v>2312</v>
      </c>
      <c r="D64" s="75">
        <v>2101</v>
      </c>
      <c r="E64" s="75">
        <v>1977</v>
      </c>
      <c r="F64" s="76">
        <v>1394</v>
      </c>
      <c r="G64" s="75">
        <f t="shared" si="0"/>
        <v>-29.489124936772885</v>
      </c>
      <c r="H64" s="76">
        <f t="shared" si="1"/>
        <v>7.1962055244557427E-2</v>
      </c>
      <c r="I64" s="71">
        <f>VLOOKUP($A:$A,'2- Dünya Çeyrek Yıllar İthalatı'!$A:$F,2,0)</f>
        <v>301</v>
      </c>
      <c r="J64" s="71">
        <f>VLOOKUP($A:$A,'2- Dünya Çeyrek Yıllar İthalatı'!$A:$F,3,0)</f>
        <v>473</v>
      </c>
      <c r="K64" s="71">
        <f>VLOOKUP($A:$A,'2- Dünya Çeyrek Yıllar İthalatı'!$A:$F,4,0)</f>
        <v>196</v>
      </c>
      <c r="L64" s="71">
        <f>VLOOKUP($A:$A,'2- Dünya Çeyrek Yıllar İthalatı'!$A:$F,5,0)</f>
        <v>259</v>
      </c>
      <c r="M64" s="71">
        <f>VLOOKUP($A:$A,'2- Dünya Çeyrek Yıllar İthalatı'!$A:$F,6,0)</f>
        <v>379</v>
      </c>
      <c r="N64" s="71">
        <f t="shared" si="2"/>
        <v>25.91362126245847</v>
      </c>
      <c r="O64" s="71">
        <f>VLOOKUP($A:$A,'3-TR İhracat Göstergeleri'!$A:$P,2,0)</f>
        <v>484</v>
      </c>
      <c r="P64" s="75">
        <f>VLOOKUP($A:$A,'3-TR İhracat Göstergeleri'!$A:$P,3,0)</f>
        <v>-769</v>
      </c>
      <c r="Q64" s="71">
        <f>VLOOKUP($A:$A,'3-TR İhracat Göstergeleri'!$A:$P,4,0)</f>
        <v>0.22713940446300773</v>
      </c>
      <c r="R64" s="75">
        <f>VLOOKUP($A:$A,'3-TR İhracat Göstergeleri'!$A:$P,5,0)</f>
        <v>33</v>
      </c>
      <c r="S64" s="71" t="str">
        <f>VLOOKUP($A:$A,'3-TR İhracat Göstergeleri'!$A:$P,6,0)</f>
        <v>Tons</v>
      </c>
      <c r="T64" s="75">
        <f>VLOOKUP($A:$A,'3-TR İhracat Göstergeleri'!$A:$P,7,0)</f>
        <v>14667</v>
      </c>
      <c r="U64" s="71">
        <f>VLOOKUP($A:$A,'3-TR İhracat Göstergeleri'!$A:$P,8,0)</f>
        <v>-19</v>
      </c>
      <c r="V64" s="75">
        <f>VLOOKUP($A:$A,'3-TR İhracat Göstergeleri'!$A:$P,9,0)</f>
        <v>-21</v>
      </c>
      <c r="W64" s="71">
        <f>VLOOKUP($A:$A,'3-TR İhracat Göstergeleri'!$A:$P,10,0)</f>
        <v>-31</v>
      </c>
      <c r="X64" s="75">
        <f>VLOOKUP($A:$A,'3-TR İhracat Göstergeleri'!$A:$P,11,0)</f>
        <v>61</v>
      </c>
      <c r="Y64" s="71">
        <f>VLOOKUP($A:$A,'3-TR İhracat Göstergeleri'!$A:$P,12,0)</f>
        <v>7.1961906649817053E-2</v>
      </c>
      <c r="Z64" s="75">
        <f>VLOOKUP($A:$A,'3-TR İhracat Göstergeleri'!$A:$P,13,0)</f>
        <v>-24</v>
      </c>
      <c r="AA64" s="71">
        <f>VLOOKUP($A:$A,'3-TR İhracat Göstergeleri'!$A:$P,14,0)</f>
        <v>4661</v>
      </c>
      <c r="AB64" s="75" t="str">
        <f>VLOOKUP($A:$A,'3-TR İhracat Göstergeleri'!$A:$P,15,0)</f>
        <v>0.47</v>
      </c>
      <c r="AC64" s="71">
        <f>VLOOKUP($A:$A,'3-TR İhracat Göstergeleri'!$A:$P,16,0)</f>
        <v>45477</v>
      </c>
      <c r="AD64" s="75">
        <f>VLOOKUP($A:$A,'4-Dünya İthahalat Göstergeleri'!$A:$M,2,0)</f>
        <v>1394</v>
      </c>
      <c r="AE64" s="71">
        <f>VLOOKUP($A:$A,'4-Dünya İthahalat Göstergeleri'!$A:$M,3,0)</f>
        <v>50443</v>
      </c>
      <c r="AF64" s="75">
        <f>VLOOKUP($A:$A,'4-Dünya İthahalat Göstergeleri'!$A:$M,4,0)</f>
        <v>125</v>
      </c>
      <c r="AG64" s="71" t="str">
        <f>VLOOKUP($A:$A,'4-Dünya İthahalat Göstergeleri'!$A:$M,5,0)</f>
        <v>Tons</v>
      </c>
      <c r="AH64" s="75">
        <f>VLOOKUP($A:$A,'4-Dünya İthahalat Göstergeleri'!$A:$M,6,0)</f>
        <v>11152</v>
      </c>
      <c r="AI64" s="71">
        <f>VLOOKUP($A:$A,'4-Dünya İthahalat Göstergeleri'!$A:$M,7,0)</f>
        <v>-24</v>
      </c>
      <c r="AJ64" s="75">
        <f>VLOOKUP($A:$A,'4-Dünya İthahalat Göstergeleri'!$A:$M,8,0)</f>
        <v>-31</v>
      </c>
      <c r="AK64" s="71">
        <f>VLOOKUP($A:$A,'4-Dünya İthahalat Göstergeleri'!$A:$M,9,0)</f>
        <v>-29</v>
      </c>
      <c r="AL64" s="75">
        <f>VLOOKUP($A:$A,'4-Dünya İthahalat Göstergeleri'!$A:$M,10,0)</f>
        <v>7.1961906649817053E-2</v>
      </c>
      <c r="AM64" s="71">
        <f>VLOOKUP($A:$A,'4-Dünya İthahalat Göstergeleri'!$A:$M,11,0)</f>
        <v>4661</v>
      </c>
      <c r="AN64" s="75" t="str">
        <f>VLOOKUP($A:$A,'4-Dünya İthahalat Göstergeleri'!$A:$M,12,0)</f>
        <v>0.47</v>
      </c>
      <c r="AO64" s="71">
        <f>VLOOKUP($A:$A,'4-Dünya İthahalat Göstergeleri'!$A:$M,13,0)</f>
        <v>45537</v>
      </c>
      <c r="AP64" s="75">
        <f>VLOOKUP($A:$A,'5-Dünya Yıllar İhracatı'!$A:$F,2,0)</f>
        <v>80555</v>
      </c>
      <c r="AQ64" s="71">
        <f>VLOOKUP($A:$A,'5-Dünya Yıllar İhracatı'!$A:$F,3,0)</f>
        <v>53553</v>
      </c>
      <c r="AR64" s="75">
        <f>VLOOKUP($A:$A,'5-Dünya Yıllar İhracatı'!$A:$F,4,0)</f>
        <v>62825</v>
      </c>
      <c r="AS64" s="71">
        <f>VLOOKUP($A:$A,'5-Dünya Yıllar İhracatı'!$A:$F,5,0)</f>
        <v>68123</v>
      </c>
      <c r="AT64" s="75">
        <f>VLOOKUP($A:$A,'5-Dünya Yıllar İhracatı'!$A:$F,6,0)</f>
        <v>51837</v>
      </c>
      <c r="AU64" s="71">
        <f t="shared" si="3"/>
        <v>-23.906756895615285</v>
      </c>
      <c r="AV64" s="75">
        <f t="shared" si="4"/>
        <v>98.018018892888449</v>
      </c>
      <c r="AW64" s="71">
        <f>VLOOKUP($A:$A,'6-TR Yıllar İhracatı'!$A:$H,2,0)</f>
        <v>1338</v>
      </c>
      <c r="AX64" s="75">
        <f>VLOOKUP($A:$A,'6-TR Yıllar İhracatı'!$A:$H,3,0)</f>
        <v>796</v>
      </c>
      <c r="AY64" s="71">
        <f>VLOOKUP($A:$A,'6-TR Yıllar İhracatı'!$A:$H,4,0)</f>
        <v>890</v>
      </c>
      <c r="AZ64" s="75">
        <f>VLOOKUP($A:$A,'6-TR Yıllar İhracatı'!$A:$H,5,0)</f>
        <v>697</v>
      </c>
      <c r="BA64" s="71">
        <f>VLOOKUP($A:$A,'6-TR Yıllar İhracatı'!$A:$H,6,0)</f>
        <v>484</v>
      </c>
      <c r="BB64" s="75">
        <f>VLOOKUP($A:$A,'6-TR Yıllar İhracatı'!$A:$H,7,0)</f>
        <v>-305.59540889526545</v>
      </c>
      <c r="BC64" s="71">
        <f>VLOOKUP($A:$A,'6-TR Yıllar İhracatı'!$A:$H,8,0)</f>
        <v>0.22713940446300773</v>
      </c>
      <c r="BD64" s="75">
        <f>VLOOKUP($A:$A,'7-TR Çeyrek Yıllar İhracatı'!$A:$H,2,0)</f>
        <v>111</v>
      </c>
      <c r="BE64" s="71">
        <f>VLOOKUP($A:$A,'7-TR Çeyrek Yıllar İhracatı'!$A:$H,3,0)</f>
        <v>199</v>
      </c>
      <c r="BF64" s="75">
        <f>VLOOKUP($A:$A,'7-TR Çeyrek Yıllar İhracatı'!$A:$H,4,0)</f>
        <v>59</v>
      </c>
      <c r="BG64" s="71">
        <f>VLOOKUP($A:$A,'7-TR Çeyrek Yıllar İhracatı'!$A:$H,5,0)</f>
        <v>87</v>
      </c>
      <c r="BH64" s="75">
        <f>VLOOKUP($A:$A,'7-TR Çeyrek Yıllar İhracatı'!$A:$H,6,0)</f>
        <v>107</v>
      </c>
      <c r="BI64" s="71">
        <f>VLOOKUP($A:$A,'7-TR Çeyrek Yıllar İhracatı'!$A:$H,7,0)</f>
        <v>-3.6036036036036037</v>
      </c>
      <c r="BJ64" s="75">
        <f>VLOOKUP($A:$A,'8- TR Yıllar Birim İhracatı'!$A:$H,2,0)</f>
        <v>13380</v>
      </c>
      <c r="BK64" s="71">
        <f>VLOOKUP($A:$A,'8- TR Yıllar Birim İhracatı'!$A:$H,3,0)</f>
        <v>13267</v>
      </c>
      <c r="BL64" s="75">
        <f>VLOOKUP($A:$A,'8- TR Yıllar Birim İhracatı'!$A:$H,4,0)</f>
        <v>12899</v>
      </c>
      <c r="BM64" s="71">
        <f>VLOOKUP($A:$A,'8- TR Yıllar Birim İhracatı'!$A:$H,5,0)</f>
        <v>13667</v>
      </c>
      <c r="BN64" s="75">
        <f>VLOOKUP($A:$A,'8- TR Yıllar Birim İhracatı'!$A:$H,6,0)</f>
        <v>14667</v>
      </c>
      <c r="BO64" s="71">
        <f>VLOOKUP($A:$A,'8- TR Yıllar Birim İhracatı'!$A:$H,7,0)</f>
        <v>484</v>
      </c>
      <c r="BP64" s="75">
        <f>VLOOKUP($A:$A,'8- TR Yıllar Birim İhracatı'!$A:$H,8,0)</f>
        <v>33</v>
      </c>
      <c r="BQ64" s="71">
        <f>VLOOKUP($A:$A,'9-Dünya Yıllar Birim İthalatı'!$A:$N,2,0)</f>
        <v>7583</v>
      </c>
      <c r="BR64" s="75" t="str">
        <f>VLOOKUP($A:$A,'9-Dünya Yıllar Birim İthalatı'!$A:$N,3,0)</f>
        <v>US Dollar/Tons</v>
      </c>
      <c r="BS64" s="71">
        <f>VLOOKUP($A:$A,'9-Dünya Yıllar Birim İthalatı'!$A:$N,4,0)</f>
        <v>7293</v>
      </c>
      <c r="BT64" s="75" t="str">
        <f>VLOOKUP($A:$A,'9-Dünya Yıllar Birim İthalatı'!$A:$N,5,0)</f>
        <v>US Dollar/Tons</v>
      </c>
      <c r="BU64" s="71">
        <f>VLOOKUP($A:$A,'9-Dünya Yıllar Birim İthalatı'!$A:$N,6,0)</f>
        <v>8682</v>
      </c>
      <c r="BV64" s="75" t="str">
        <f>VLOOKUP($A:$A,'9-Dünya Yıllar Birim İthalatı'!$A:$N,7,0)</f>
        <v>US Dollar/Tons</v>
      </c>
      <c r="BW64" s="71">
        <f>VLOOKUP($A:$A,'9-Dünya Yıllar Birim İthalatı'!$A:$N,8,0)</f>
        <v>9414</v>
      </c>
      <c r="BX64" s="75" t="str">
        <f>VLOOKUP($A:$A,'9-Dünya Yıllar Birim İthalatı'!$A:$N,9,0)</f>
        <v>US Dollar/Tons</v>
      </c>
      <c r="BY64" s="71">
        <f>VLOOKUP($A:$A,'9-Dünya Yıllar Birim İthalatı'!$A:$N,10,0)</f>
        <v>11152</v>
      </c>
      <c r="BZ64" s="75" t="str">
        <f>VLOOKUP($A:$A,'9-Dünya Yıllar Birim İthalatı'!$A:$N,11,0)</f>
        <v>US Dollar/Tons</v>
      </c>
      <c r="CA64" s="71">
        <f>VLOOKUP($A:$A,'9-Dünya Yıllar Birim İthalatı'!$A:$N,12,0)</f>
        <v>1394</v>
      </c>
      <c r="CB64" s="75">
        <f>VLOOKUP($A:$A,'9-Dünya Yıllar Birim İthalatı'!$A:$N,13,0)</f>
        <v>125</v>
      </c>
      <c r="CC64" s="71" t="str">
        <f>VLOOKUP($A:$A,'9-Dünya Yıllar Birim İthalatı'!$A:$N,14,0)</f>
        <v>Tons</v>
      </c>
    </row>
    <row r="65" spans="1:81" ht="27.6" x14ac:dyDescent="0.3">
      <c r="A65" s="69" t="s">
        <v>111</v>
      </c>
      <c r="B65" s="73">
        <v>1190</v>
      </c>
      <c r="C65" s="73">
        <v>795</v>
      </c>
      <c r="D65" s="73">
        <v>1454</v>
      </c>
      <c r="E65" s="73">
        <v>1170</v>
      </c>
      <c r="F65" s="74">
        <v>1334</v>
      </c>
      <c r="G65" s="73">
        <f t="shared" si="0"/>
        <v>14.017094017094017</v>
      </c>
      <c r="H65" s="74">
        <f t="shared" si="1"/>
        <v>6.8864692751965273E-2</v>
      </c>
      <c r="I65" s="69">
        <f>VLOOKUP($A:$A,'2- Dünya Çeyrek Yıllar İthalatı'!$A:$F,2,0)</f>
        <v>659</v>
      </c>
      <c r="J65" s="69">
        <f>VLOOKUP($A:$A,'2- Dünya Çeyrek Yıllar İthalatı'!$A:$F,3,0)</f>
        <v>184</v>
      </c>
      <c r="K65" s="69">
        <f>VLOOKUP($A:$A,'2- Dünya Çeyrek Yıllar İthalatı'!$A:$F,4,0)</f>
        <v>116</v>
      </c>
      <c r="L65" s="69">
        <f>VLOOKUP($A:$A,'2- Dünya Çeyrek Yıllar İthalatı'!$A:$F,5,0)</f>
        <v>323</v>
      </c>
      <c r="M65" s="69">
        <f>VLOOKUP($A:$A,'2- Dünya Çeyrek Yıllar İthalatı'!$A:$F,6,0)</f>
        <v>392</v>
      </c>
      <c r="N65" s="69">
        <f t="shared" si="2"/>
        <v>-40.515933232169957</v>
      </c>
      <c r="O65" s="69">
        <f>VLOOKUP($A:$A,'3-TR İhracat Göstergeleri'!$A:$P,2,0)</f>
        <v>6</v>
      </c>
      <c r="P65" s="73">
        <f>VLOOKUP($A:$A,'3-TR İhracat Göstergeleri'!$A:$P,3,0)</f>
        <v>6</v>
      </c>
      <c r="Q65" s="69">
        <f>VLOOKUP($A:$A,'3-TR İhracat Göstergeleri'!$A:$P,4,0)</f>
        <v>2.815777741276955E-3</v>
      </c>
      <c r="R65" s="73">
        <f>VLOOKUP($A:$A,'3-TR İhracat Göstergeleri'!$A:$P,5,0)</f>
        <v>0</v>
      </c>
      <c r="S65" s="69" t="str">
        <f>VLOOKUP($A:$A,'3-TR İhracat Göstergeleri'!$A:$P,6,0)</f>
        <v>Tons</v>
      </c>
      <c r="T65" s="73">
        <f>VLOOKUP($A:$A,'3-TR İhracat Göstergeleri'!$A:$P,7,0)</f>
        <v>0</v>
      </c>
      <c r="U65" s="69">
        <f>VLOOKUP($A:$A,'3-TR İhracat Göstergeleri'!$A:$P,8,0)</f>
        <v>0</v>
      </c>
      <c r="V65" s="73">
        <f>VLOOKUP($A:$A,'3-TR İhracat Göstergeleri'!$A:$P,9,0)</f>
        <v>0</v>
      </c>
      <c r="W65" s="69">
        <f>VLOOKUP($A:$A,'3-TR İhracat Göstergeleri'!$A:$P,10,0)</f>
        <v>0</v>
      </c>
      <c r="X65" s="73">
        <f>VLOOKUP($A:$A,'3-TR İhracat Göstergeleri'!$A:$P,11,0)</f>
        <v>62</v>
      </c>
      <c r="Y65" s="69">
        <f>VLOOKUP($A:$A,'3-TR İhracat Göstergeleri'!$A:$P,12,0)</f>
        <v>6.886455055298131E-2</v>
      </c>
      <c r="Z65" s="73">
        <f>VLOOKUP($A:$A,'3-TR İhracat Göstergeleri'!$A:$P,13,0)</f>
        <v>6</v>
      </c>
      <c r="AA65" s="69">
        <f>VLOOKUP($A:$A,'3-TR İhracat Göstergeleri'!$A:$P,14,0)</f>
        <v>7937</v>
      </c>
      <c r="AB65" s="73" t="str">
        <f>VLOOKUP($A:$A,'3-TR İhracat Göstergeleri'!$A:$P,15,0)</f>
        <v>0.32</v>
      </c>
      <c r="AC65" s="69">
        <f>VLOOKUP($A:$A,'3-TR İhracat Göstergeleri'!$A:$P,16,0)</f>
        <v>5</v>
      </c>
      <c r="AD65" s="73">
        <f>VLOOKUP($A:$A,'4-Dünya İthahalat Göstergeleri'!$A:$M,2,0)</f>
        <v>1334</v>
      </c>
      <c r="AE65" s="69">
        <f>VLOOKUP($A:$A,'4-Dünya İthahalat Göstergeleri'!$A:$M,3,0)</f>
        <v>-1332</v>
      </c>
      <c r="AF65" s="73">
        <f>VLOOKUP($A:$A,'4-Dünya İthahalat Göstergeleri'!$A:$M,4,0)</f>
        <v>282</v>
      </c>
      <c r="AG65" s="69" t="str">
        <f>VLOOKUP($A:$A,'4-Dünya İthahalat Göstergeleri'!$A:$M,5,0)</f>
        <v>Tons</v>
      </c>
      <c r="AH65" s="73">
        <f>VLOOKUP($A:$A,'4-Dünya İthahalat Göstergeleri'!$A:$M,6,0)</f>
        <v>4730</v>
      </c>
      <c r="AI65" s="69">
        <f>VLOOKUP($A:$A,'4-Dünya İthahalat Göstergeleri'!$A:$M,7,0)</f>
        <v>6</v>
      </c>
      <c r="AJ65" s="73">
        <f>VLOOKUP($A:$A,'4-Dünya İthahalat Göstergeleri'!$A:$M,8,0)</f>
        <v>-1</v>
      </c>
      <c r="AK65" s="69">
        <f>VLOOKUP($A:$A,'4-Dünya İthahalat Göstergeleri'!$A:$M,9,0)</f>
        <v>14</v>
      </c>
      <c r="AL65" s="73">
        <f>VLOOKUP($A:$A,'4-Dünya İthahalat Göstergeleri'!$A:$M,10,0)</f>
        <v>6.886455055298131E-2</v>
      </c>
      <c r="AM65" s="69">
        <f>VLOOKUP($A:$A,'4-Dünya İthahalat Göstergeleri'!$A:$M,11,0)</f>
        <v>7937</v>
      </c>
      <c r="AN65" s="73" t="str">
        <f>VLOOKUP($A:$A,'4-Dünya İthahalat Göstergeleri'!$A:$M,12,0)</f>
        <v>0.32</v>
      </c>
      <c r="AO65" s="69">
        <f>VLOOKUP($A:$A,'4-Dünya İthahalat Göstergeleri'!$A:$M,13,0)</f>
        <v>45326</v>
      </c>
      <c r="AP65" s="73">
        <f>VLOOKUP($A:$A,'5-Dünya Yıllar İhracatı'!$A:$F,2,0)</f>
        <v>57</v>
      </c>
      <c r="AQ65" s="69">
        <f>VLOOKUP($A:$A,'5-Dünya Yıllar İhracatı'!$A:$F,3,0)</f>
        <v>1</v>
      </c>
      <c r="AR65" s="73">
        <f>VLOOKUP($A:$A,'5-Dünya Yıllar İhracatı'!$A:$F,4,0)</f>
        <v>0</v>
      </c>
      <c r="AS65" s="69">
        <f>VLOOKUP($A:$A,'5-Dünya Yıllar İhracatı'!$A:$F,5,0)</f>
        <v>7</v>
      </c>
      <c r="AT65" s="73">
        <f>VLOOKUP($A:$A,'5-Dünya Yıllar İhracatı'!$A:$F,6,0)</f>
        <v>2</v>
      </c>
      <c r="AU65" s="69">
        <f t="shared" si="3"/>
        <v>-71.428571428571431</v>
      </c>
      <c r="AV65" s="73">
        <f t="shared" si="4"/>
        <v>292.8580858686795</v>
      </c>
      <c r="AW65" s="69">
        <f>VLOOKUP($A:$A,'6-TR Yıllar İhracatı'!$A:$H,2,0)</f>
        <v>0</v>
      </c>
      <c r="AX65" s="73">
        <f>VLOOKUP($A:$A,'6-TR Yıllar İhracatı'!$A:$H,3,0)</f>
        <v>0</v>
      </c>
      <c r="AY65" s="69">
        <f>VLOOKUP($A:$A,'6-TR Yıllar İhracatı'!$A:$H,4,0)</f>
        <v>0</v>
      </c>
      <c r="AZ65" s="73">
        <f>VLOOKUP($A:$A,'6-TR Yıllar İhracatı'!$A:$H,5,0)</f>
        <v>0</v>
      </c>
      <c r="BA65" s="69">
        <f>VLOOKUP($A:$A,'6-TR Yıllar İhracatı'!$A:$H,6,0)</f>
        <v>6</v>
      </c>
      <c r="BB65" s="73" t="e">
        <f>VLOOKUP($A:$A,'6-TR Yıllar İhracatı'!$A:$H,7,0)</f>
        <v>#DIV/0!</v>
      </c>
      <c r="BC65" s="69">
        <f>VLOOKUP($A:$A,'6-TR Yıllar İhracatı'!$A:$H,8,0)</f>
        <v>2.815777741276955E-3</v>
      </c>
      <c r="BD65" s="73">
        <f>VLOOKUP($A:$A,'7-TR Çeyrek Yıllar İhracatı'!$A:$H,2,0)</f>
        <v>4</v>
      </c>
      <c r="BE65" s="69">
        <f>VLOOKUP($A:$A,'7-TR Çeyrek Yıllar İhracatı'!$A:$H,3,0)</f>
        <v>2</v>
      </c>
      <c r="BF65" s="73">
        <f>VLOOKUP($A:$A,'7-TR Çeyrek Yıllar İhracatı'!$A:$H,4,0)</f>
        <v>0</v>
      </c>
      <c r="BG65" s="69">
        <f>VLOOKUP($A:$A,'7-TR Çeyrek Yıllar İhracatı'!$A:$H,5,0)</f>
        <v>0</v>
      </c>
      <c r="BH65" s="73">
        <f>VLOOKUP($A:$A,'7-TR Çeyrek Yıllar İhracatı'!$A:$H,6,0)</f>
        <v>6</v>
      </c>
      <c r="BI65" s="69">
        <f>VLOOKUP($A:$A,'7-TR Çeyrek Yıllar İhracatı'!$A:$H,7,0)</f>
        <v>50</v>
      </c>
      <c r="BJ65" s="73">
        <f>VLOOKUP($A:$A,'8- TR Yıllar Birim İhracatı'!$A:$H,2,0)</f>
        <v>0</v>
      </c>
      <c r="BK65" s="69">
        <f>VLOOKUP($A:$A,'8- TR Yıllar Birim İhracatı'!$A:$H,3,0)</f>
        <v>0</v>
      </c>
      <c r="BL65" s="73">
        <f>VLOOKUP($A:$A,'8- TR Yıllar Birim İhracatı'!$A:$H,4,0)</f>
        <v>0</v>
      </c>
      <c r="BM65" s="69">
        <f>VLOOKUP($A:$A,'8- TR Yıllar Birim İhracatı'!$A:$H,5,0)</f>
        <v>0</v>
      </c>
      <c r="BN65" s="73">
        <f>VLOOKUP($A:$A,'8- TR Yıllar Birim İhracatı'!$A:$H,6,0)</f>
        <v>0</v>
      </c>
      <c r="BO65" s="69">
        <f>VLOOKUP($A:$A,'8- TR Yıllar Birim İhracatı'!$A:$H,7,0)</f>
        <v>6</v>
      </c>
      <c r="BP65" s="73">
        <f>VLOOKUP($A:$A,'8- TR Yıllar Birim İhracatı'!$A:$H,8,0)</f>
        <v>0</v>
      </c>
      <c r="BQ65" s="69">
        <f>VLOOKUP($A:$A,'9-Dünya Yıllar Birim İthalatı'!$A:$N,2,0)</f>
        <v>3552</v>
      </c>
      <c r="BR65" s="73" t="str">
        <f>VLOOKUP($A:$A,'9-Dünya Yıllar Birim İthalatı'!$A:$N,3,0)</f>
        <v>US Dollar/Tons</v>
      </c>
      <c r="BS65" s="69">
        <f>VLOOKUP($A:$A,'9-Dünya Yıllar Birim İthalatı'!$A:$N,4,0)</f>
        <v>3664</v>
      </c>
      <c r="BT65" s="73" t="str">
        <f>VLOOKUP($A:$A,'9-Dünya Yıllar Birim İthalatı'!$A:$N,5,0)</f>
        <v>US Dollar/Tons</v>
      </c>
      <c r="BU65" s="69">
        <f>VLOOKUP($A:$A,'9-Dünya Yıllar Birim İthalatı'!$A:$N,6,0)</f>
        <v>4239</v>
      </c>
      <c r="BV65" s="73" t="str">
        <f>VLOOKUP($A:$A,'9-Dünya Yıllar Birim İthalatı'!$A:$N,7,0)</f>
        <v>US Dollar/Tons</v>
      </c>
      <c r="BW65" s="69">
        <f>VLOOKUP($A:$A,'9-Dünya Yıllar Birim İthalatı'!$A:$N,8,0)</f>
        <v>4224</v>
      </c>
      <c r="BX65" s="73" t="str">
        <f>VLOOKUP($A:$A,'9-Dünya Yıllar Birim İthalatı'!$A:$N,9,0)</f>
        <v>US Dollar/Tons</v>
      </c>
      <c r="BY65" s="69">
        <f>VLOOKUP($A:$A,'9-Dünya Yıllar Birim İthalatı'!$A:$N,10,0)</f>
        <v>4730</v>
      </c>
      <c r="BZ65" s="73" t="str">
        <f>VLOOKUP($A:$A,'9-Dünya Yıllar Birim İthalatı'!$A:$N,11,0)</f>
        <v>US Dollar/Tons</v>
      </c>
      <c r="CA65" s="69">
        <f>VLOOKUP($A:$A,'9-Dünya Yıllar Birim İthalatı'!$A:$N,12,0)</f>
        <v>1334</v>
      </c>
      <c r="CB65" s="73">
        <f>VLOOKUP($A:$A,'9-Dünya Yıllar Birim İthalatı'!$A:$N,13,0)</f>
        <v>282</v>
      </c>
      <c r="CC65" s="69" t="str">
        <f>VLOOKUP($A:$A,'9-Dünya Yıllar Birim İthalatı'!$A:$N,14,0)</f>
        <v>Tons</v>
      </c>
    </row>
    <row r="66" spans="1:81" ht="27.6" x14ac:dyDescent="0.3">
      <c r="A66" s="71" t="s">
        <v>110</v>
      </c>
      <c r="B66" s="75">
        <v>1950</v>
      </c>
      <c r="C66" s="75">
        <v>1301</v>
      </c>
      <c r="D66" s="75">
        <v>2258</v>
      </c>
      <c r="E66" s="75">
        <v>1950</v>
      </c>
      <c r="F66" s="76">
        <v>1311</v>
      </c>
      <c r="G66" s="75">
        <f t="shared" si="0"/>
        <v>-32.769230769230766</v>
      </c>
      <c r="H66" s="76">
        <f t="shared" si="1"/>
        <v>6.7677370463138278E-2</v>
      </c>
      <c r="I66" s="71">
        <f>VLOOKUP($A:$A,'2- Dünya Çeyrek Yıllar İthalatı'!$A:$F,2,0)</f>
        <v>445</v>
      </c>
      <c r="J66" s="71">
        <f>VLOOKUP($A:$A,'2- Dünya Çeyrek Yıllar İthalatı'!$A:$F,3,0)</f>
        <v>262</v>
      </c>
      <c r="K66" s="71">
        <f>VLOOKUP($A:$A,'2- Dünya Çeyrek Yıllar İthalatı'!$A:$F,4,0)</f>
        <v>324</v>
      </c>
      <c r="L66" s="71">
        <f>VLOOKUP($A:$A,'2- Dünya Çeyrek Yıllar İthalatı'!$A:$F,5,0)</f>
        <v>260</v>
      </c>
      <c r="M66" s="71">
        <f>VLOOKUP($A:$A,'2- Dünya Çeyrek Yıllar İthalatı'!$A:$F,6,0)</f>
        <v>377</v>
      </c>
      <c r="N66" s="71">
        <f t="shared" si="2"/>
        <v>-15.280898876404494</v>
      </c>
      <c r="O66" s="71">
        <f>VLOOKUP($A:$A,'3-TR İhracat Göstergeleri'!$A:$P,2,0)</f>
        <v>440</v>
      </c>
      <c r="P66" s="75">
        <f>VLOOKUP($A:$A,'3-TR İhracat Göstergeleri'!$A:$P,3,0)</f>
        <v>433</v>
      </c>
      <c r="Q66" s="71">
        <f>VLOOKUP($A:$A,'3-TR İhracat Göstergeleri'!$A:$P,4,0)</f>
        <v>0.20649036769364337</v>
      </c>
      <c r="R66" s="75">
        <f>VLOOKUP($A:$A,'3-TR İhracat Göstergeleri'!$A:$P,5,0)</f>
        <v>61</v>
      </c>
      <c r="S66" s="71" t="str">
        <f>VLOOKUP($A:$A,'3-TR İhracat Göstergeleri'!$A:$P,6,0)</f>
        <v>Tons</v>
      </c>
      <c r="T66" s="75">
        <f>VLOOKUP($A:$A,'3-TR İhracat Göstergeleri'!$A:$P,7,0)</f>
        <v>7213</v>
      </c>
      <c r="U66" s="71">
        <f>VLOOKUP($A:$A,'3-TR İhracat Göstergeleri'!$A:$P,8,0)</f>
        <v>3</v>
      </c>
      <c r="V66" s="75">
        <f>VLOOKUP($A:$A,'3-TR İhracat Göstergeleri'!$A:$P,9,0)</f>
        <v>2</v>
      </c>
      <c r="W66" s="71">
        <f>VLOOKUP($A:$A,'3-TR İhracat Göstergeleri'!$A:$P,10,0)</f>
        <v>-24</v>
      </c>
      <c r="X66" s="75">
        <f>VLOOKUP($A:$A,'3-TR İhracat Göstergeleri'!$A:$P,11,0)</f>
        <v>63</v>
      </c>
      <c r="Y66" s="71">
        <f>VLOOKUP($A:$A,'3-TR İhracat Göstergeleri'!$A:$P,12,0)</f>
        <v>6.7677230715860945E-2</v>
      </c>
      <c r="Z66" s="75">
        <f>VLOOKUP($A:$A,'3-TR İhracat Göstergeleri'!$A:$P,13,0)</f>
        <v>-4</v>
      </c>
      <c r="AA66" s="71">
        <f>VLOOKUP($A:$A,'3-TR İhracat Göstergeleri'!$A:$P,14,0)</f>
        <v>2140</v>
      </c>
      <c r="AB66" s="75" t="str">
        <f>VLOOKUP($A:$A,'3-TR İhracat Göstergeleri'!$A:$P,15,0)</f>
        <v>0.21</v>
      </c>
      <c r="AC66" s="71">
        <f>VLOOKUP($A:$A,'3-TR İhracat Göstergeleri'!$A:$P,16,0)</f>
        <v>0</v>
      </c>
      <c r="AD66" s="75">
        <f>VLOOKUP($A:$A,'4-Dünya İthahalat Göstergeleri'!$A:$M,2,0)</f>
        <v>1311</v>
      </c>
      <c r="AE66" s="71">
        <f>VLOOKUP($A:$A,'4-Dünya İthahalat Göstergeleri'!$A:$M,3,0)</f>
        <v>-980</v>
      </c>
      <c r="AF66" s="75">
        <f>VLOOKUP($A:$A,'4-Dünya İthahalat Göstergeleri'!$A:$M,4,0)</f>
        <v>156</v>
      </c>
      <c r="AG66" s="71" t="str">
        <f>VLOOKUP($A:$A,'4-Dünya İthahalat Göstergeleri'!$A:$M,5,0)</f>
        <v>Tons</v>
      </c>
      <c r="AH66" s="75">
        <f>VLOOKUP($A:$A,'4-Dünya İthahalat Göstergeleri'!$A:$M,6,0)</f>
        <v>8404</v>
      </c>
      <c r="AI66" s="71">
        <f>VLOOKUP($A:$A,'4-Dünya İthahalat Göstergeleri'!$A:$M,7,0)</f>
        <v>-4</v>
      </c>
      <c r="AJ66" s="75">
        <f>VLOOKUP($A:$A,'4-Dünya İthahalat Göstergeleri'!$A:$M,8,0)</f>
        <v>-6</v>
      </c>
      <c r="AK66" s="71">
        <f>VLOOKUP($A:$A,'4-Dünya İthahalat Göstergeleri'!$A:$M,9,0)</f>
        <v>-33</v>
      </c>
      <c r="AL66" s="75">
        <f>VLOOKUP($A:$A,'4-Dünya İthahalat Göstergeleri'!$A:$M,10,0)</f>
        <v>6.7677230715860945E-2</v>
      </c>
      <c r="AM66" s="71">
        <f>VLOOKUP($A:$A,'4-Dünya İthahalat Göstergeleri'!$A:$M,11,0)</f>
        <v>2140</v>
      </c>
      <c r="AN66" s="75" t="str">
        <f>VLOOKUP($A:$A,'4-Dünya İthahalat Göstergeleri'!$A:$M,12,0)</f>
        <v>0.21</v>
      </c>
      <c r="AO66" s="71">
        <f>VLOOKUP($A:$A,'4-Dünya İthahalat Göstergeleri'!$A:$M,13,0)</f>
        <v>45506</v>
      </c>
      <c r="AP66" s="75">
        <f>VLOOKUP($A:$A,'5-Dünya Yıllar İhracatı'!$A:$F,2,0)</f>
        <v>605</v>
      </c>
      <c r="AQ66" s="71">
        <f>VLOOKUP($A:$A,'5-Dünya Yıllar İhracatı'!$A:$F,3,0)</f>
        <v>357</v>
      </c>
      <c r="AR66" s="75">
        <f>VLOOKUP($A:$A,'5-Dünya Yıllar İhracatı'!$A:$F,4,0)</f>
        <v>635</v>
      </c>
      <c r="AS66" s="71">
        <f>VLOOKUP($A:$A,'5-Dünya Yıllar İhracatı'!$A:$F,5,0)</f>
        <v>642</v>
      </c>
      <c r="AT66" s="75">
        <f>VLOOKUP($A:$A,'5-Dünya Yıllar İhracatı'!$A:$F,6,0)</f>
        <v>331</v>
      </c>
      <c r="AU66" s="71">
        <f t="shared" si="3"/>
        <v>-48.442367601246104</v>
      </c>
      <c r="AV66" s="75">
        <f t="shared" si="4"/>
        <v>198.61434670907016</v>
      </c>
      <c r="AW66" s="71">
        <f>VLOOKUP($A:$A,'6-TR Yıllar İhracatı'!$A:$H,2,0)</f>
        <v>490</v>
      </c>
      <c r="AX66" s="75">
        <f>VLOOKUP($A:$A,'6-TR Yıllar İhracatı'!$A:$H,3,0)</f>
        <v>331</v>
      </c>
      <c r="AY66" s="71">
        <f>VLOOKUP($A:$A,'6-TR Yıllar İhracatı'!$A:$H,4,0)</f>
        <v>574</v>
      </c>
      <c r="AZ66" s="75">
        <f>VLOOKUP($A:$A,'6-TR Yıllar İhracatı'!$A:$H,5,0)</f>
        <v>578</v>
      </c>
      <c r="BA66" s="71">
        <f>VLOOKUP($A:$A,'6-TR Yıllar İhracatı'!$A:$H,6,0)</f>
        <v>440</v>
      </c>
      <c r="BB66" s="75">
        <f>VLOOKUP($A:$A,'6-TR Yıllar İhracatı'!$A:$H,7,0)</f>
        <v>-238.75432525951555</v>
      </c>
      <c r="BC66" s="71">
        <f>VLOOKUP($A:$A,'6-TR Yıllar İhracatı'!$A:$H,8,0)</f>
        <v>0.20649036769364337</v>
      </c>
      <c r="BD66" s="75">
        <f>VLOOKUP($A:$A,'7-TR Çeyrek Yıllar İhracatı'!$A:$H,2,0)</f>
        <v>144</v>
      </c>
      <c r="BE66" s="71">
        <f>VLOOKUP($A:$A,'7-TR Çeyrek Yıllar İhracatı'!$A:$H,3,0)</f>
        <v>114</v>
      </c>
      <c r="BF66" s="75">
        <f>VLOOKUP($A:$A,'7-TR Çeyrek Yıllar İhracatı'!$A:$H,4,0)</f>
        <v>104</v>
      </c>
      <c r="BG66" s="71">
        <f>VLOOKUP($A:$A,'7-TR Çeyrek Yıllar İhracatı'!$A:$H,5,0)</f>
        <v>65</v>
      </c>
      <c r="BH66" s="75">
        <f>VLOOKUP($A:$A,'7-TR Çeyrek Yıllar İhracatı'!$A:$H,6,0)</f>
        <v>177</v>
      </c>
      <c r="BI66" s="71">
        <f>VLOOKUP($A:$A,'7-TR Çeyrek Yıllar İhracatı'!$A:$H,7,0)</f>
        <v>22.916666666666664</v>
      </c>
      <c r="BJ66" s="75">
        <f>VLOOKUP($A:$A,'8- TR Yıllar Birim İhracatı'!$A:$H,2,0)</f>
        <v>6806</v>
      </c>
      <c r="BK66" s="71">
        <f>VLOOKUP($A:$A,'8- TR Yıllar Birim İhracatı'!$A:$H,3,0)</f>
        <v>7043</v>
      </c>
      <c r="BL66" s="75">
        <f>VLOOKUP($A:$A,'8- TR Yıllar Birim İhracatı'!$A:$H,4,0)</f>
        <v>6833</v>
      </c>
      <c r="BM66" s="71">
        <f>VLOOKUP($A:$A,'8- TR Yıllar Birim İhracatı'!$A:$H,5,0)</f>
        <v>7136</v>
      </c>
      <c r="BN66" s="75">
        <f>VLOOKUP($A:$A,'8- TR Yıllar Birim İhracatı'!$A:$H,6,0)</f>
        <v>7213</v>
      </c>
      <c r="BO66" s="71">
        <f>VLOOKUP($A:$A,'8- TR Yıllar Birim İhracatı'!$A:$H,7,0)</f>
        <v>440</v>
      </c>
      <c r="BP66" s="75">
        <f>VLOOKUP($A:$A,'8- TR Yıllar Birim İhracatı'!$A:$H,8,0)</f>
        <v>61</v>
      </c>
      <c r="BQ66" s="71">
        <f>VLOOKUP($A:$A,'9-Dünya Yıllar Birim İthalatı'!$A:$N,2,0)</f>
        <v>7414</v>
      </c>
      <c r="BR66" s="75" t="str">
        <f>VLOOKUP($A:$A,'9-Dünya Yıllar Birim İthalatı'!$A:$N,3,0)</f>
        <v>US Dollar/Tons</v>
      </c>
      <c r="BS66" s="71">
        <f>VLOOKUP($A:$A,'9-Dünya Yıllar Birim İthalatı'!$A:$N,4,0)</f>
        <v>8081</v>
      </c>
      <c r="BT66" s="75" t="str">
        <f>VLOOKUP($A:$A,'9-Dünya Yıllar Birim İthalatı'!$A:$N,5,0)</f>
        <v>US Dollar/Tons</v>
      </c>
      <c r="BU66" s="71">
        <f>VLOOKUP($A:$A,'9-Dünya Yıllar Birim İthalatı'!$A:$N,6,0)</f>
        <v>7923</v>
      </c>
      <c r="BV66" s="75" t="str">
        <f>VLOOKUP($A:$A,'9-Dünya Yıllar Birim İthalatı'!$A:$N,7,0)</f>
        <v>US Dollar/Tons</v>
      </c>
      <c r="BW66" s="71">
        <f>VLOOKUP($A:$A,'9-Dünya Yıllar Birim İthalatı'!$A:$N,8,0)</f>
        <v>8125</v>
      </c>
      <c r="BX66" s="75" t="str">
        <f>VLOOKUP($A:$A,'9-Dünya Yıllar Birim İthalatı'!$A:$N,9,0)</f>
        <v>US Dollar/Tons</v>
      </c>
      <c r="BY66" s="71">
        <f>VLOOKUP($A:$A,'9-Dünya Yıllar Birim İthalatı'!$A:$N,10,0)</f>
        <v>8404</v>
      </c>
      <c r="BZ66" s="75" t="str">
        <f>VLOOKUP($A:$A,'9-Dünya Yıllar Birim İthalatı'!$A:$N,11,0)</f>
        <v>US Dollar/Tons</v>
      </c>
      <c r="CA66" s="71">
        <f>VLOOKUP($A:$A,'9-Dünya Yıllar Birim İthalatı'!$A:$N,12,0)</f>
        <v>1311</v>
      </c>
      <c r="CB66" s="75">
        <f>VLOOKUP($A:$A,'9-Dünya Yıllar Birim İthalatı'!$A:$N,13,0)</f>
        <v>156</v>
      </c>
      <c r="CC66" s="71" t="str">
        <f>VLOOKUP($A:$A,'9-Dünya Yıllar Birim İthalatı'!$A:$N,14,0)</f>
        <v>Tons</v>
      </c>
    </row>
    <row r="67" spans="1:81" ht="27.6" x14ac:dyDescent="0.3">
      <c r="A67" s="69" t="s">
        <v>109</v>
      </c>
      <c r="B67" s="73">
        <v>577</v>
      </c>
      <c r="C67" s="73">
        <v>698</v>
      </c>
      <c r="D67" s="73">
        <v>974</v>
      </c>
      <c r="E67" s="73">
        <v>1553</v>
      </c>
      <c r="F67" s="74">
        <v>1034</v>
      </c>
      <c r="G67" s="73">
        <f t="shared" si="0"/>
        <v>-33.419188667095945</v>
      </c>
      <c r="H67" s="74">
        <f t="shared" si="1"/>
        <v>5.3377880289004573E-2</v>
      </c>
      <c r="I67" s="69">
        <f>VLOOKUP($A:$A,'2- Dünya Çeyrek Yıllar İthalatı'!$A:$F,2,0)</f>
        <v>281</v>
      </c>
      <c r="J67" s="69">
        <f>VLOOKUP($A:$A,'2- Dünya Çeyrek Yıllar İthalatı'!$A:$F,3,0)</f>
        <v>194</v>
      </c>
      <c r="K67" s="69">
        <f>VLOOKUP($A:$A,'2- Dünya Çeyrek Yıllar İthalatı'!$A:$F,4,0)</f>
        <v>312</v>
      </c>
      <c r="L67" s="69">
        <f>VLOOKUP($A:$A,'2- Dünya Çeyrek Yıllar İthalatı'!$A:$F,5,0)</f>
        <v>166</v>
      </c>
      <c r="M67" s="69">
        <f>VLOOKUP($A:$A,'2- Dünya Çeyrek Yıllar İthalatı'!$A:$F,6,0)</f>
        <v>273</v>
      </c>
      <c r="N67" s="69">
        <f t="shared" si="2"/>
        <v>-2.8469750889679712</v>
      </c>
      <c r="O67" s="69">
        <f>VLOOKUP($A:$A,'3-TR İhracat Göstergeleri'!$A:$P,2,0)</f>
        <v>781</v>
      </c>
      <c r="P67" s="73">
        <f>VLOOKUP($A:$A,'3-TR İhracat Göstergeleri'!$A:$P,3,0)</f>
        <v>770</v>
      </c>
      <c r="Q67" s="69">
        <f>VLOOKUP($A:$A,'3-TR İhracat Göstergeleri'!$A:$P,4,0)</f>
        <v>0.36652040265621699</v>
      </c>
      <c r="R67" s="73">
        <f>VLOOKUP($A:$A,'3-TR İhracat Göstergeleri'!$A:$P,5,0)</f>
        <v>130</v>
      </c>
      <c r="S67" s="69" t="str">
        <f>VLOOKUP($A:$A,'3-TR İhracat Göstergeleri'!$A:$P,6,0)</f>
        <v>Tons</v>
      </c>
      <c r="T67" s="73">
        <f>VLOOKUP($A:$A,'3-TR İhracat Göstergeleri'!$A:$P,7,0)</f>
        <v>6008</v>
      </c>
      <c r="U67" s="69">
        <f>VLOOKUP($A:$A,'3-TR İhracat Göstergeleri'!$A:$P,8,0)</f>
        <v>84</v>
      </c>
      <c r="V67" s="73">
        <f>VLOOKUP($A:$A,'3-TR İhracat Göstergeleri'!$A:$P,9,0)</f>
        <v>123</v>
      </c>
      <c r="W67" s="69">
        <f>VLOOKUP($A:$A,'3-TR İhracat Göstergeleri'!$A:$P,10,0)</f>
        <v>-4</v>
      </c>
      <c r="X67" s="73">
        <f>VLOOKUP($A:$A,'3-TR İhracat Göstergeleri'!$A:$P,11,0)</f>
        <v>64</v>
      </c>
      <c r="Y67" s="69">
        <f>VLOOKUP($A:$A,'3-TR İhracat Göstergeleri'!$A:$P,12,0)</f>
        <v>5.3377770068802607E-2</v>
      </c>
      <c r="Z67" s="73">
        <f>VLOOKUP($A:$A,'3-TR İhracat Göstergeleri'!$A:$P,13,0)</f>
        <v>22</v>
      </c>
      <c r="AA67" s="69">
        <f>VLOOKUP($A:$A,'3-TR İhracat Göstergeleri'!$A:$P,14,0)</f>
        <v>4378</v>
      </c>
      <c r="AB67" s="73" t="str">
        <f>VLOOKUP($A:$A,'3-TR İhracat Göstergeleri'!$A:$P,15,0)</f>
        <v>0.21</v>
      </c>
      <c r="AC67" s="69">
        <f>VLOOKUP($A:$A,'3-TR İhracat Göstergeleri'!$A:$P,16,0)</f>
        <v>0</v>
      </c>
      <c r="AD67" s="73">
        <f>VLOOKUP($A:$A,'4-Dünya İthahalat Göstergeleri'!$A:$M,2,0)</f>
        <v>1034</v>
      </c>
      <c r="AE67" s="69">
        <f>VLOOKUP($A:$A,'4-Dünya İthahalat Göstergeleri'!$A:$M,3,0)</f>
        <v>-731</v>
      </c>
      <c r="AF67" s="73">
        <f>VLOOKUP($A:$A,'4-Dünya İthahalat Göstergeleri'!$A:$M,4,0)</f>
        <v>53</v>
      </c>
      <c r="AG67" s="69" t="str">
        <f>VLOOKUP($A:$A,'4-Dünya İthahalat Göstergeleri'!$A:$M,5,0)</f>
        <v>Tons</v>
      </c>
      <c r="AH67" s="73">
        <f>VLOOKUP($A:$A,'4-Dünya İthahalat Göstergeleri'!$A:$M,6,0)</f>
        <v>19509</v>
      </c>
      <c r="AI67" s="69">
        <f>VLOOKUP($A:$A,'4-Dünya İthahalat Göstergeleri'!$A:$M,7,0)</f>
        <v>22</v>
      </c>
      <c r="AJ67" s="73">
        <f>VLOOKUP($A:$A,'4-Dünya İthahalat Göstergeleri'!$A:$M,8,0)</f>
        <v>4</v>
      </c>
      <c r="AK67" s="69">
        <f>VLOOKUP($A:$A,'4-Dünya İthahalat Göstergeleri'!$A:$M,9,0)</f>
        <v>-33</v>
      </c>
      <c r="AL67" s="73">
        <f>VLOOKUP($A:$A,'4-Dünya İthahalat Göstergeleri'!$A:$M,10,0)</f>
        <v>5.3377770068802607E-2</v>
      </c>
      <c r="AM67" s="69">
        <f>VLOOKUP($A:$A,'4-Dünya İthahalat Göstergeleri'!$A:$M,11,0)</f>
        <v>4378</v>
      </c>
      <c r="AN67" s="73" t="str">
        <f>VLOOKUP($A:$A,'4-Dünya İthahalat Göstergeleri'!$A:$M,12,0)</f>
        <v>0.21</v>
      </c>
      <c r="AO67" s="69">
        <f>VLOOKUP($A:$A,'4-Dünya İthahalat Göstergeleri'!$A:$M,13,0)</f>
        <v>45353</v>
      </c>
      <c r="AP67" s="73">
        <f>VLOOKUP($A:$A,'5-Dünya Yıllar İhracatı'!$A:$F,2,0)</f>
        <v>1521</v>
      </c>
      <c r="AQ67" s="69">
        <f>VLOOKUP($A:$A,'5-Dünya Yıllar İhracatı'!$A:$F,3,0)</f>
        <v>272</v>
      </c>
      <c r="AR67" s="73">
        <f>VLOOKUP($A:$A,'5-Dünya Yıllar İhracatı'!$A:$F,4,0)</f>
        <v>440</v>
      </c>
      <c r="AS67" s="69">
        <f>VLOOKUP($A:$A,'5-Dünya Yıllar İhracatı'!$A:$F,5,0)</f>
        <v>178</v>
      </c>
      <c r="AT67" s="73">
        <f>VLOOKUP($A:$A,'5-Dünya Yıllar İhracatı'!$A:$F,6,0)</f>
        <v>303</v>
      </c>
      <c r="AU67" s="69">
        <f t="shared" si="3"/>
        <v>70.224719101123597</v>
      </c>
      <c r="AV67" s="73">
        <f t="shared" si="4"/>
        <v>-287.92227543269053</v>
      </c>
      <c r="AW67" s="69">
        <f>VLOOKUP($A:$A,'6-TR Yıllar İhracatı'!$A:$H,2,0)</f>
        <v>106</v>
      </c>
      <c r="AX67" s="73">
        <f>VLOOKUP($A:$A,'6-TR Yıllar İhracatı'!$A:$H,3,0)</f>
        <v>102</v>
      </c>
      <c r="AY67" s="69">
        <f>VLOOKUP($A:$A,'6-TR Yıllar İhracatı'!$A:$H,4,0)</f>
        <v>918</v>
      </c>
      <c r="AZ67" s="73">
        <f>VLOOKUP($A:$A,'6-TR Yıllar İhracatı'!$A:$H,5,0)</f>
        <v>817</v>
      </c>
      <c r="BA67" s="69">
        <f>VLOOKUP($A:$A,'6-TR Yıllar İhracatı'!$A:$H,6,0)</f>
        <v>781</v>
      </c>
      <c r="BB67" s="73">
        <f>VLOOKUP($A:$A,'6-TR Yıllar İhracatı'!$A:$H,7,0)</f>
        <v>-44.063647490820074</v>
      </c>
      <c r="BC67" s="69">
        <f>VLOOKUP($A:$A,'6-TR Yıllar İhracatı'!$A:$H,8,0)</f>
        <v>0.36652040265621699</v>
      </c>
      <c r="BD67" s="73">
        <f>VLOOKUP($A:$A,'7-TR Çeyrek Yıllar İhracatı'!$A:$H,2,0)</f>
        <v>175</v>
      </c>
      <c r="BE67" s="69">
        <f>VLOOKUP($A:$A,'7-TR Çeyrek Yıllar İhracatı'!$A:$H,3,0)</f>
        <v>212</v>
      </c>
      <c r="BF67" s="73">
        <f>VLOOKUP($A:$A,'7-TR Çeyrek Yıllar İhracatı'!$A:$H,4,0)</f>
        <v>180</v>
      </c>
      <c r="BG67" s="69">
        <f>VLOOKUP($A:$A,'7-TR Çeyrek Yıllar İhracatı'!$A:$H,5,0)</f>
        <v>223</v>
      </c>
      <c r="BH67" s="73">
        <f>VLOOKUP($A:$A,'7-TR Çeyrek Yıllar İhracatı'!$A:$H,6,0)</f>
        <v>181</v>
      </c>
      <c r="BI67" s="69">
        <f>VLOOKUP($A:$A,'7-TR Çeyrek Yıllar İhracatı'!$A:$H,7,0)</f>
        <v>3.4285714285714288</v>
      </c>
      <c r="BJ67" s="73">
        <f>VLOOKUP($A:$A,'8- TR Yıllar Birim İhracatı'!$A:$H,2,0)</f>
        <v>10600</v>
      </c>
      <c r="BK67" s="69">
        <f>VLOOKUP($A:$A,'8- TR Yıllar Birim İhracatı'!$A:$H,3,0)</f>
        <v>12750</v>
      </c>
      <c r="BL67" s="73">
        <f>VLOOKUP($A:$A,'8- TR Yıllar Birim İhracatı'!$A:$H,4,0)</f>
        <v>5432</v>
      </c>
      <c r="BM67" s="69">
        <f>VLOOKUP($A:$A,'8- TR Yıllar Birim İhracatı'!$A:$H,5,0)</f>
        <v>5634</v>
      </c>
      <c r="BN67" s="73">
        <f>VLOOKUP($A:$A,'8- TR Yıllar Birim İhracatı'!$A:$H,6,0)</f>
        <v>6008</v>
      </c>
      <c r="BO67" s="69">
        <f>VLOOKUP($A:$A,'8- TR Yıllar Birim İhracatı'!$A:$H,7,0)</f>
        <v>781</v>
      </c>
      <c r="BP67" s="73">
        <f>VLOOKUP($A:$A,'8- TR Yıllar Birim İhracatı'!$A:$H,8,0)</f>
        <v>130</v>
      </c>
      <c r="BQ67" s="69">
        <f>VLOOKUP($A:$A,'9-Dünya Yıllar Birim İthalatı'!$A:$N,2,0)</f>
        <v>12817</v>
      </c>
      <c r="BR67" s="73" t="str">
        <f>VLOOKUP($A:$A,'9-Dünya Yıllar Birim İthalatı'!$A:$N,3,0)</f>
        <v>US Dollar/Tons</v>
      </c>
      <c r="BS67" s="69">
        <f>VLOOKUP($A:$A,'9-Dünya Yıllar Birim İthalatı'!$A:$N,4,0)</f>
        <v>13960</v>
      </c>
      <c r="BT67" s="73" t="str">
        <f>VLOOKUP($A:$A,'9-Dünya Yıllar Birim İthalatı'!$A:$N,5,0)</f>
        <v>US Dollar/Tons</v>
      </c>
      <c r="BU67" s="69">
        <f>VLOOKUP($A:$A,'9-Dünya Yıllar Birim İthalatı'!$A:$N,6,0)</f>
        <v>11735</v>
      </c>
      <c r="BV67" s="73" t="str">
        <f>VLOOKUP($A:$A,'9-Dünya Yıllar Birim İthalatı'!$A:$N,7,0)</f>
        <v>US Dollar/Tons</v>
      </c>
      <c r="BW67" s="69">
        <f>VLOOKUP($A:$A,'9-Dünya Yıllar Birim İthalatı'!$A:$N,8,0)</f>
        <v>28759</v>
      </c>
      <c r="BX67" s="73" t="str">
        <f>VLOOKUP($A:$A,'9-Dünya Yıllar Birim İthalatı'!$A:$N,9,0)</f>
        <v>US Dollar/Tons</v>
      </c>
      <c r="BY67" s="69">
        <f>VLOOKUP($A:$A,'9-Dünya Yıllar Birim İthalatı'!$A:$N,10,0)</f>
        <v>19509</v>
      </c>
      <c r="BZ67" s="73" t="str">
        <f>VLOOKUP($A:$A,'9-Dünya Yıllar Birim İthalatı'!$A:$N,11,0)</f>
        <v>US Dollar/Tons</v>
      </c>
      <c r="CA67" s="69">
        <f>VLOOKUP($A:$A,'9-Dünya Yıllar Birim İthalatı'!$A:$N,12,0)</f>
        <v>1034</v>
      </c>
      <c r="CB67" s="73">
        <f>VLOOKUP($A:$A,'9-Dünya Yıllar Birim İthalatı'!$A:$N,13,0)</f>
        <v>53</v>
      </c>
      <c r="CC67" s="69" t="str">
        <f>VLOOKUP($A:$A,'9-Dünya Yıllar Birim İthalatı'!$A:$N,14,0)</f>
        <v>Tons</v>
      </c>
    </row>
    <row r="68" spans="1:81" ht="27.6" x14ac:dyDescent="0.3">
      <c r="A68" s="71" t="s">
        <v>108</v>
      </c>
      <c r="B68" s="75">
        <v>1149</v>
      </c>
      <c r="C68" s="75">
        <v>617</v>
      </c>
      <c r="D68" s="75">
        <v>1369</v>
      </c>
      <c r="E68" s="75">
        <v>972</v>
      </c>
      <c r="F68" s="76">
        <v>910</v>
      </c>
      <c r="G68" s="75">
        <f t="shared" ref="G68:G131" si="5">(F68-E68)/E68*100</f>
        <v>-6.378600823045268</v>
      </c>
      <c r="H68" s="76">
        <f t="shared" ref="H68:H131" si="6">(F68/$F$3)*100</f>
        <v>4.6976664470980811E-2</v>
      </c>
      <c r="I68" s="71">
        <f>VLOOKUP($A:$A,'2- Dünya Çeyrek Yıllar İthalatı'!$A:$F,2,0)</f>
        <v>128</v>
      </c>
      <c r="J68" s="71">
        <f>VLOOKUP($A:$A,'2- Dünya Çeyrek Yıllar İthalatı'!$A:$F,3,0)</f>
        <v>280</v>
      </c>
      <c r="K68" s="71">
        <f>VLOOKUP($A:$A,'2- Dünya Çeyrek Yıllar İthalatı'!$A:$F,4,0)</f>
        <v>66</v>
      </c>
      <c r="L68" s="71">
        <f>VLOOKUP($A:$A,'2- Dünya Çeyrek Yıllar İthalatı'!$A:$F,5,0)</f>
        <v>21</v>
      </c>
      <c r="M68" s="71">
        <f>VLOOKUP($A:$A,'2- Dünya Çeyrek Yıllar İthalatı'!$A:$F,6,0)</f>
        <v>0</v>
      </c>
      <c r="N68" s="71">
        <f t="shared" ref="N68:N131" si="7">(M68-I68)/I68*100</f>
        <v>-100</v>
      </c>
      <c r="O68" s="71">
        <f>VLOOKUP($A:$A,'3-TR İhracat Göstergeleri'!$A:$P,2,0)</f>
        <v>272</v>
      </c>
      <c r="P68" s="75">
        <f>VLOOKUP($A:$A,'3-TR İhracat Göstergeleri'!$A:$P,3,0)</f>
        <v>272</v>
      </c>
      <c r="Q68" s="71">
        <f>VLOOKUP($A:$A,'3-TR İhracat Göstergeleri'!$A:$P,4,0)</f>
        <v>0.12764859093788863</v>
      </c>
      <c r="R68" s="75">
        <f>VLOOKUP($A:$A,'3-TR İhracat Göstergeleri'!$A:$P,5,0)</f>
        <v>39</v>
      </c>
      <c r="S68" s="71" t="str">
        <f>VLOOKUP($A:$A,'3-TR İhracat Göstergeleri'!$A:$P,6,0)</f>
        <v>Tons</v>
      </c>
      <c r="T68" s="75">
        <f>VLOOKUP($A:$A,'3-TR İhracat Göstergeleri'!$A:$P,7,0)</f>
        <v>6974</v>
      </c>
      <c r="U68" s="71">
        <f>VLOOKUP($A:$A,'3-TR İhracat Göstergeleri'!$A:$P,8,0)</f>
        <v>-12</v>
      </c>
      <c r="V68" s="75">
        <f>VLOOKUP($A:$A,'3-TR İhracat Göstergeleri'!$A:$P,9,0)</f>
        <v>-17</v>
      </c>
      <c r="W68" s="71">
        <f>VLOOKUP($A:$A,'3-TR İhracat Göstergeleri'!$A:$P,10,0)</f>
        <v>-68</v>
      </c>
      <c r="X68" s="75">
        <f>VLOOKUP($A:$A,'3-TR İhracat Göstergeleri'!$A:$P,11,0)</f>
        <v>65</v>
      </c>
      <c r="Y68" s="71">
        <f>VLOOKUP($A:$A,'3-TR İhracat Göstergeleri'!$A:$P,12,0)</f>
        <v>4.6976567468675401E-2</v>
      </c>
      <c r="Z68" s="75">
        <f>VLOOKUP($A:$A,'3-TR İhracat Göstergeleri'!$A:$P,13,0)</f>
        <v>0</v>
      </c>
      <c r="AA68" s="71">
        <f>VLOOKUP($A:$A,'3-TR İhracat Göstergeleri'!$A:$P,14,0)</f>
        <v>6386</v>
      </c>
      <c r="AB68" s="75" t="str">
        <f>VLOOKUP($A:$A,'3-TR İhracat Göstergeleri'!$A:$P,15,0)</f>
        <v>0.39</v>
      </c>
      <c r="AC68" s="71">
        <f>VLOOKUP($A:$A,'3-TR İhracat Göstergeleri'!$A:$P,16,0)</f>
        <v>0</v>
      </c>
      <c r="AD68" s="75">
        <f>VLOOKUP($A:$A,'4-Dünya İthahalat Göstergeleri'!$A:$M,2,0)</f>
        <v>910</v>
      </c>
      <c r="AE68" s="71">
        <f>VLOOKUP($A:$A,'4-Dünya İthahalat Göstergeleri'!$A:$M,3,0)</f>
        <v>-906</v>
      </c>
      <c r="AF68" s="75">
        <f>VLOOKUP($A:$A,'4-Dünya İthahalat Göstergeleri'!$A:$M,4,0)</f>
        <v>109</v>
      </c>
      <c r="AG68" s="71" t="str">
        <f>VLOOKUP($A:$A,'4-Dünya İthahalat Göstergeleri'!$A:$M,5,0)</f>
        <v>Tons</v>
      </c>
      <c r="AH68" s="75">
        <f>VLOOKUP($A:$A,'4-Dünya İthahalat Göstergeleri'!$A:$M,6,0)</f>
        <v>8349</v>
      </c>
      <c r="AI68" s="71">
        <f>VLOOKUP($A:$A,'4-Dünya İthahalat Göstergeleri'!$A:$M,7,0)</f>
        <v>0</v>
      </c>
      <c r="AJ68" s="75">
        <f>VLOOKUP($A:$A,'4-Dünya İthahalat Göstergeleri'!$A:$M,8,0)</f>
        <v>-4</v>
      </c>
      <c r="AK68" s="71">
        <f>VLOOKUP($A:$A,'4-Dünya İthahalat Göstergeleri'!$A:$M,9,0)</f>
        <v>-6</v>
      </c>
      <c r="AL68" s="75">
        <f>VLOOKUP($A:$A,'4-Dünya İthahalat Göstergeleri'!$A:$M,10,0)</f>
        <v>4.6976567468675401E-2</v>
      </c>
      <c r="AM68" s="71">
        <f>VLOOKUP($A:$A,'4-Dünya İthahalat Göstergeleri'!$A:$M,11,0)</f>
        <v>6386</v>
      </c>
      <c r="AN68" s="75" t="str">
        <f>VLOOKUP($A:$A,'4-Dünya İthahalat Göstergeleri'!$A:$M,12,0)</f>
        <v>0.39</v>
      </c>
      <c r="AO68" s="71">
        <f>VLOOKUP($A:$A,'4-Dünya İthahalat Göstergeleri'!$A:$M,13,0)</f>
        <v>0</v>
      </c>
      <c r="AP68" s="75">
        <f>VLOOKUP($A:$A,'5-Dünya Yıllar İhracatı'!$A:$F,2,0)</f>
        <v>0</v>
      </c>
      <c r="AQ68" s="71">
        <f>VLOOKUP($A:$A,'5-Dünya Yıllar İhracatı'!$A:$F,3,0)</f>
        <v>0</v>
      </c>
      <c r="AR68" s="75">
        <f>VLOOKUP($A:$A,'5-Dünya Yıllar İhracatı'!$A:$F,4,0)</f>
        <v>0</v>
      </c>
      <c r="AS68" s="71">
        <f>VLOOKUP($A:$A,'5-Dünya Yıllar İhracatı'!$A:$F,5,0)</f>
        <v>26</v>
      </c>
      <c r="AT68" s="75">
        <f>VLOOKUP($A:$A,'5-Dünya Yıllar İhracatı'!$A:$F,6,0)</f>
        <v>4</v>
      </c>
      <c r="AU68" s="71">
        <f t="shared" ref="AU68:AU131" si="8">(AT68-AS68)/AS68*100</f>
        <v>-84.615384615384613</v>
      </c>
      <c r="AV68" s="75">
        <f t="shared" ref="AV68:AV131" si="9">(AU68/$AU$3)*100</f>
        <v>346.92419402905108</v>
      </c>
      <c r="AW68" s="71">
        <f>VLOOKUP($A:$A,'6-TR Yıllar İhracatı'!$A:$H,2,0)</f>
        <v>689</v>
      </c>
      <c r="AX68" s="75">
        <f>VLOOKUP($A:$A,'6-TR Yıllar İhracatı'!$A:$H,3,0)</f>
        <v>466</v>
      </c>
      <c r="AY68" s="71">
        <f>VLOOKUP($A:$A,'6-TR Yıllar İhracatı'!$A:$H,4,0)</f>
        <v>1001</v>
      </c>
      <c r="AZ68" s="75">
        <f>VLOOKUP($A:$A,'6-TR Yıllar İhracatı'!$A:$H,5,0)</f>
        <v>837</v>
      </c>
      <c r="BA68" s="71">
        <f>VLOOKUP($A:$A,'6-TR Yıllar İhracatı'!$A:$H,6,0)</f>
        <v>272</v>
      </c>
      <c r="BB68" s="75">
        <f>VLOOKUP($A:$A,'6-TR Yıllar İhracatı'!$A:$H,7,0)</f>
        <v>-675.02986857825567</v>
      </c>
      <c r="BC68" s="71">
        <f>VLOOKUP($A:$A,'6-TR Yıllar İhracatı'!$A:$H,8,0)</f>
        <v>0.12764859093788863</v>
      </c>
      <c r="BD68" s="75">
        <f>VLOOKUP($A:$A,'7-TR Çeyrek Yıllar İhracatı'!$A:$H,2,0)</f>
        <v>52</v>
      </c>
      <c r="BE68" s="71">
        <f>VLOOKUP($A:$A,'7-TR Çeyrek Yıllar İhracatı'!$A:$H,3,0)</f>
        <v>153</v>
      </c>
      <c r="BF68" s="75">
        <f>VLOOKUP($A:$A,'7-TR Çeyrek Yıllar İhracatı'!$A:$H,4,0)</f>
        <v>4</v>
      </c>
      <c r="BG68" s="71">
        <f>VLOOKUP($A:$A,'7-TR Çeyrek Yıllar İhracatı'!$A:$H,5,0)</f>
        <v>80</v>
      </c>
      <c r="BH68" s="75">
        <f>VLOOKUP($A:$A,'7-TR Çeyrek Yıllar İhracatı'!$A:$H,6,0)</f>
        <v>24</v>
      </c>
      <c r="BI68" s="71">
        <f>VLOOKUP($A:$A,'7-TR Çeyrek Yıllar İhracatı'!$A:$H,7,0)</f>
        <v>-53.846153846153847</v>
      </c>
      <c r="BJ68" s="75">
        <f>VLOOKUP($A:$A,'8- TR Yıllar Birim İhracatı'!$A:$H,2,0)</f>
        <v>6264</v>
      </c>
      <c r="BK68" s="71">
        <f>VLOOKUP($A:$A,'8- TR Yıllar Birim İhracatı'!$A:$H,3,0)</f>
        <v>6132</v>
      </c>
      <c r="BL68" s="75">
        <f>VLOOKUP($A:$A,'8- TR Yıllar Birim İhracatı'!$A:$H,4,0)</f>
        <v>6810</v>
      </c>
      <c r="BM68" s="71">
        <f>VLOOKUP($A:$A,'8- TR Yıllar Birim İhracatı'!$A:$H,5,0)</f>
        <v>8719</v>
      </c>
      <c r="BN68" s="75">
        <f>VLOOKUP($A:$A,'8- TR Yıllar Birim İhracatı'!$A:$H,6,0)</f>
        <v>6974</v>
      </c>
      <c r="BO68" s="71">
        <f>VLOOKUP($A:$A,'8- TR Yıllar Birim İhracatı'!$A:$H,7,0)</f>
        <v>272</v>
      </c>
      <c r="BP68" s="75">
        <f>VLOOKUP($A:$A,'8- TR Yıllar Birim İhracatı'!$A:$H,8,0)</f>
        <v>39</v>
      </c>
      <c r="BQ68" s="71">
        <f>VLOOKUP($A:$A,'9-Dünya Yıllar Birim İthalatı'!$A:$N,2,0)</f>
        <v>6839</v>
      </c>
      <c r="BR68" s="75" t="str">
        <f>VLOOKUP($A:$A,'9-Dünya Yıllar Birim İthalatı'!$A:$N,3,0)</f>
        <v>US Dollar/Tons</v>
      </c>
      <c r="BS68" s="71">
        <f>VLOOKUP($A:$A,'9-Dünya Yıllar Birim İthalatı'!$A:$N,4,0)</f>
        <v>7345</v>
      </c>
      <c r="BT68" s="75" t="str">
        <f>VLOOKUP($A:$A,'9-Dünya Yıllar Birim İthalatı'!$A:$N,5,0)</f>
        <v>US Dollar/Tons</v>
      </c>
      <c r="BU68" s="71">
        <f>VLOOKUP($A:$A,'9-Dünya Yıllar Birim İthalatı'!$A:$N,6,0)</f>
        <v>6811</v>
      </c>
      <c r="BV68" s="75" t="str">
        <f>VLOOKUP($A:$A,'9-Dünya Yıllar Birim İthalatı'!$A:$N,7,0)</f>
        <v>US Dollar/Tons</v>
      </c>
      <c r="BW68" s="71">
        <f>VLOOKUP($A:$A,'9-Dünya Yıllar Birim İthalatı'!$A:$N,8,0)</f>
        <v>7477</v>
      </c>
      <c r="BX68" s="75" t="str">
        <f>VLOOKUP($A:$A,'9-Dünya Yıllar Birim İthalatı'!$A:$N,9,0)</f>
        <v>US Dollar/Tons</v>
      </c>
      <c r="BY68" s="71">
        <f>VLOOKUP($A:$A,'9-Dünya Yıllar Birim İthalatı'!$A:$N,10,0)</f>
        <v>8349</v>
      </c>
      <c r="BZ68" s="75" t="str">
        <f>VLOOKUP($A:$A,'9-Dünya Yıllar Birim İthalatı'!$A:$N,11,0)</f>
        <v>US Dollar/Tons</v>
      </c>
      <c r="CA68" s="71">
        <f>VLOOKUP($A:$A,'9-Dünya Yıllar Birim İthalatı'!$A:$N,12,0)</f>
        <v>910</v>
      </c>
      <c r="CB68" s="75">
        <f>VLOOKUP($A:$A,'9-Dünya Yıllar Birim İthalatı'!$A:$N,13,0)</f>
        <v>109</v>
      </c>
      <c r="CC68" s="71" t="str">
        <f>VLOOKUP($A:$A,'9-Dünya Yıllar Birim İthalatı'!$A:$N,14,0)</f>
        <v>Tons</v>
      </c>
    </row>
    <row r="69" spans="1:81" ht="27.6" x14ac:dyDescent="0.3">
      <c r="A69" s="69" t="s">
        <v>107</v>
      </c>
      <c r="B69" s="73">
        <v>1198</v>
      </c>
      <c r="C69" s="73">
        <v>1118</v>
      </c>
      <c r="D69" s="73">
        <v>824</v>
      </c>
      <c r="E69" s="73">
        <v>1118</v>
      </c>
      <c r="F69" s="74">
        <v>886</v>
      </c>
      <c r="G69" s="73">
        <f t="shared" si="5"/>
        <v>-20.751341681574239</v>
      </c>
      <c r="H69" s="74">
        <f t="shared" si="6"/>
        <v>4.5737719473943957E-2</v>
      </c>
      <c r="I69" s="69">
        <f>VLOOKUP($A:$A,'2- Dünya Çeyrek Yıllar İthalatı'!$A:$F,2,0)</f>
        <v>240</v>
      </c>
      <c r="J69" s="69">
        <f>VLOOKUP($A:$A,'2- Dünya Çeyrek Yıllar İthalatı'!$A:$F,3,0)</f>
        <v>183</v>
      </c>
      <c r="K69" s="69">
        <f>VLOOKUP($A:$A,'2- Dünya Çeyrek Yıllar İthalatı'!$A:$F,4,0)</f>
        <v>354</v>
      </c>
      <c r="L69" s="69">
        <f>VLOOKUP($A:$A,'2- Dünya Çeyrek Yıllar İthalatı'!$A:$F,5,0)</f>
        <v>44</v>
      </c>
      <c r="M69" s="69">
        <f>VLOOKUP($A:$A,'2- Dünya Çeyrek Yıllar İthalatı'!$A:$F,6,0)</f>
        <v>0</v>
      </c>
      <c r="N69" s="69">
        <f t="shared" si="7"/>
        <v>-100</v>
      </c>
      <c r="O69" s="69">
        <f>VLOOKUP($A:$A,'3-TR İhracat Göstergeleri'!$A:$P,2,0)</f>
        <v>24</v>
      </c>
      <c r="P69" s="73">
        <f>VLOOKUP($A:$A,'3-TR İhracat Göstergeleri'!$A:$P,3,0)</f>
        <v>24</v>
      </c>
      <c r="Q69" s="69">
        <f>VLOOKUP($A:$A,'3-TR İhracat Göstergeleri'!$A:$P,4,0)</f>
        <v>1.126311096510782E-2</v>
      </c>
      <c r="R69" s="73">
        <f>VLOOKUP($A:$A,'3-TR İhracat Göstergeleri'!$A:$P,5,0)</f>
        <v>1</v>
      </c>
      <c r="S69" s="69" t="str">
        <f>VLOOKUP($A:$A,'3-TR İhracat Göstergeleri'!$A:$P,6,0)</f>
        <v>Tons</v>
      </c>
      <c r="T69" s="73">
        <f>VLOOKUP($A:$A,'3-TR İhracat Göstergeleri'!$A:$P,7,0)</f>
        <v>24000</v>
      </c>
      <c r="U69" s="69">
        <f>VLOOKUP($A:$A,'3-TR İhracat Göstergeleri'!$A:$P,8,0)</f>
        <v>2</v>
      </c>
      <c r="V69" s="73">
        <f>VLOOKUP($A:$A,'3-TR İhracat Göstergeleri'!$A:$P,9,0)</f>
        <v>-10</v>
      </c>
      <c r="W69" s="69">
        <f>VLOOKUP($A:$A,'3-TR İhracat Göstergeleri'!$A:$P,10,0)</f>
        <v>153</v>
      </c>
      <c r="X69" s="73">
        <f>VLOOKUP($A:$A,'3-TR İhracat Göstergeleri'!$A:$P,11,0)</f>
        <v>66</v>
      </c>
      <c r="Y69" s="69">
        <f>VLOOKUP($A:$A,'3-TR İhracat Göstergeleri'!$A:$P,12,0)</f>
        <v>4.5737625029941109E-2</v>
      </c>
      <c r="Z69" s="73">
        <f>VLOOKUP($A:$A,'3-TR İhracat Göstergeleri'!$A:$P,13,0)</f>
        <v>-6</v>
      </c>
      <c r="AA69" s="69">
        <f>VLOOKUP($A:$A,'3-TR İhracat Göstergeleri'!$A:$P,14,0)</f>
        <v>1762</v>
      </c>
      <c r="AB69" s="73" t="str">
        <f>VLOOKUP($A:$A,'3-TR İhracat Göstergeleri'!$A:$P,15,0)</f>
        <v>0.51</v>
      </c>
      <c r="AC69" s="69">
        <f>VLOOKUP($A:$A,'3-TR İhracat Göstergeleri'!$A:$P,16,0)</f>
        <v>0</v>
      </c>
      <c r="AD69" s="73">
        <f>VLOOKUP($A:$A,'4-Dünya İthahalat Göstergeleri'!$A:$M,2,0)</f>
        <v>886</v>
      </c>
      <c r="AE69" s="69">
        <f>VLOOKUP($A:$A,'4-Dünya İthahalat Göstergeleri'!$A:$M,3,0)</f>
        <v>-413</v>
      </c>
      <c r="AF69" s="73">
        <f>VLOOKUP($A:$A,'4-Dünya İthahalat Göstergeleri'!$A:$M,4,0)</f>
        <v>55</v>
      </c>
      <c r="AG69" s="69" t="str">
        <f>VLOOKUP($A:$A,'4-Dünya İthahalat Göstergeleri'!$A:$M,5,0)</f>
        <v>Tons</v>
      </c>
      <c r="AH69" s="73">
        <f>VLOOKUP($A:$A,'4-Dünya İthahalat Göstergeleri'!$A:$M,6,0)</f>
        <v>16109</v>
      </c>
      <c r="AI69" s="69">
        <f>VLOOKUP($A:$A,'4-Dünya İthahalat Göstergeleri'!$A:$M,7,0)</f>
        <v>-6</v>
      </c>
      <c r="AJ69" s="73">
        <f>VLOOKUP($A:$A,'4-Dünya İthahalat Göstergeleri'!$A:$M,8,0)</f>
        <v>-7</v>
      </c>
      <c r="AK69" s="69">
        <f>VLOOKUP($A:$A,'4-Dünya İthahalat Göstergeleri'!$A:$M,9,0)</f>
        <v>-21</v>
      </c>
      <c r="AL69" s="73">
        <f>VLOOKUP($A:$A,'4-Dünya İthahalat Göstergeleri'!$A:$M,10,0)</f>
        <v>4.5737625029941109E-2</v>
      </c>
      <c r="AM69" s="69">
        <f>VLOOKUP($A:$A,'4-Dünya İthahalat Göstergeleri'!$A:$M,11,0)</f>
        <v>1762</v>
      </c>
      <c r="AN69" s="73" t="str">
        <f>VLOOKUP($A:$A,'4-Dünya İthahalat Göstergeleri'!$A:$M,12,0)</f>
        <v>0.51</v>
      </c>
      <c r="AO69" s="69">
        <f>VLOOKUP($A:$A,'4-Dünya İthahalat Göstergeleri'!$A:$M,13,0)</f>
        <v>45506</v>
      </c>
      <c r="AP69" s="73">
        <f>VLOOKUP($A:$A,'5-Dünya Yıllar İhracatı'!$A:$F,2,0)</f>
        <v>577</v>
      </c>
      <c r="AQ69" s="69">
        <f>VLOOKUP($A:$A,'5-Dünya Yıllar İhracatı'!$A:$F,3,0)</f>
        <v>484</v>
      </c>
      <c r="AR69" s="73">
        <f>VLOOKUP($A:$A,'5-Dünya Yıllar İhracatı'!$A:$F,4,0)</f>
        <v>550</v>
      </c>
      <c r="AS69" s="69">
        <f>VLOOKUP($A:$A,'5-Dünya Yıllar İhracatı'!$A:$F,5,0)</f>
        <v>643</v>
      </c>
      <c r="AT69" s="73">
        <f>VLOOKUP($A:$A,'5-Dünya Yıllar İhracatı'!$A:$F,6,0)</f>
        <v>473</v>
      </c>
      <c r="AU69" s="69">
        <f t="shared" si="8"/>
        <v>-26.438569206842921</v>
      </c>
      <c r="AV69" s="73">
        <f t="shared" si="9"/>
        <v>108.39848279431681</v>
      </c>
      <c r="AW69" s="69">
        <f>VLOOKUP($A:$A,'6-TR Yıllar İhracatı'!$A:$H,2,0)</f>
        <v>9</v>
      </c>
      <c r="AX69" s="73">
        <f>VLOOKUP($A:$A,'6-TR Yıllar İhracatı'!$A:$H,3,0)</f>
        <v>51</v>
      </c>
      <c r="AY69" s="69">
        <f>VLOOKUP($A:$A,'6-TR Yıllar İhracatı'!$A:$H,4,0)</f>
        <v>80</v>
      </c>
      <c r="AZ69" s="73">
        <f>VLOOKUP($A:$A,'6-TR Yıllar İhracatı'!$A:$H,5,0)</f>
        <v>9</v>
      </c>
      <c r="BA69" s="69">
        <f>VLOOKUP($A:$A,'6-TR Yıllar İhracatı'!$A:$H,6,0)</f>
        <v>24</v>
      </c>
      <c r="BB69" s="73">
        <f>VLOOKUP($A:$A,'6-TR Yıllar İhracatı'!$A:$H,7,0)</f>
        <v>1666.6666666666667</v>
      </c>
      <c r="BC69" s="69">
        <f>VLOOKUP($A:$A,'6-TR Yıllar İhracatı'!$A:$H,8,0)</f>
        <v>1.126311096510782E-2</v>
      </c>
      <c r="BD69" s="73">
        <f>VLOOKUP($A:$A,'7-TR Çeyrek Yıllar İhracatı'!$A:$H,2,0)</f>
        <v>4</v>
      </c>
      <c r="BE69" s="69">
        <f>VLOOKUP($A:$A,'7-TR Çeyrek Yıllar İhracatı'!$A:$H,3,0)</f>
        <v>3</v>
      </c>
      <c r="BF69" s="73">
        <f>VLOOKUP($A:$A,'7-TR Çeyrek Yıllar İhracatı'!$A:$H,4,0)</f>
        <v>13</v>
      </c>
      <c r="BG69" s="69">
        <f>VLOOKUP($A:$A,'7-TR Çeyrek Yıllar İhracatı'!$A:$H,5,0)</f>
        <v>6</v>
      </c>
      <c r="BH69" s="73">
        <f>VLOOKUP($A:$A,'7-TR Çeyrek Yıllar İhracatı'!$A:$H,6,0)</f>
        <v>6</v>
      </c>
      <c r="BI69" s="69">
        <f>VLOOKUP($A:$A,'7-TR Çeyrek Yıllar İhracatı'!$A:$H,7,0)</f>
        <v>50</v>
      </c>
      <c r="BJ69" s="73">
        <f>VLOOKUP($A:$A,'8- TR Yıllar Birim İhracatı'!$A:$H,2,0)</f>
        <v>9000</v>
      </c>
      <c r="BK69" s="69">
        <f>VLOOKUP($A:$A,'8- TR Yıllar Birim İhracatı'!$A:$H,3,0)</f>
        <v>17000</v>
      </c>
      <c r="BL69" s="73">
        <f>VLOOKUP($A:$A,'8- TR Yıllar Birim İhracatı'!$A:$H,4,0)</f>
        <v>11429</v>
      </c>
      <c r="BM69" s="69">
        <f>VLOOKUP($A:$A,'8- TR Yıllar Birim İhracatı'!$A:$H,5,0)</f>
        <v>9000</v>
      </c>
      <c r="BN69" s="73">
        <f>VLOOKUP($A:$A,'8- TR Yıllar Birim İhracatı'!$A:$H,6,0)</f>
        <v>24000</v>
      </c>
      <c r="BO69" s="69">
        <f>VLOOKUP($A:$A,'8- TR Yıllar Birim İhracatı'!$A:$H,7,0)</f>
        <v>24</v>
      </c>
      <c r="BP69" s="73">
        <f>VLOOKUP($A:$A,'8- TR Yıllar Birim İhracatı'!$A:$H,8,0)</f>
        <v>1</v>
      </c>
      <c r="BQ69" s="69">
        <f>VLOOKUP($A:$A,'9-Dünya Yıllar Birim İthalatı'!$A:$N,2,0)</f>
        <v>14262</v>
      </c>
      <c r="BR69" s="73" t="str">
        <f>VLOOKUP($A:$A,'9-Dünya Yıllar Birim İthalatı'!$A:$N,3,0)</f>
        <v>US Dollar/Tons</v>
      </c>
      <c r="BS69" s="69">
        <f>VLOOKUP($A:$A,'9-Dünya Yıllar Birim İthalatı'!$A:$N,4,0)</f>
        <v>19276</v>
      </c>
      <c r="BT69" s="73" t="str">
        <f>VLOOKUP($A:$A,'9-Dünya Yıllar Birim İthalatı'!$A:$N,5,0)</f>
        <v>US Dollar/Tons</v>
      </c>
      <c r="BU69" s="69">
        <f>VLOOKUP($A:$A,'9-Dünya Yıllar Birim İthalatı'!$A:$N,6,0)</f>
        <v>16480</v>
      </c>
      <c r="BV69" s="73" t="str">
        <f>VLOOKUP($A:$A,'9-Dünya Yıllar Birim İthalatı'!$A:$N,7,0)</f>
        <v>US Dollar/Tons</v>
      </c>
      <c r="BW69" s="69">
        <f>VLOOKUP($A:$A,'9-Dünya Yıllar Birim İthalatı'!$A:$N,8,0)</f>
        <v>16441</v>
      </c>
      <c r="BX69" s="73" t="str">
        <f>VLOOKUP($A:$A,'9-Dünya Yıllar Birim İthalatı'!$A:$N,9,0)</f>
        <v>US Dollar/Tons</v>
      </c>
      <c r="BY69" s="69">
        <f>VLOOKUP($A:$A,'9-Dünya Yıllar Birim İthalatı'!$A:$N,10,0)</f>
        <v>16109</v>
      </c>
      <c r="BZ69" s="73" t="str">
        <f>VLOOKUP($A:$A,'9-Dünya Yıllar Birim İthalatı'!$A:$N,11,0)</f>
        <v>US Dollar/Tons</v>
      </c>
      <c r="CA69" s="69">
        <f>VLOOKUP($A:$A,'9-Dünya Yıllar Birim İthalatı'!$A:$N,12,0)</f>
        <v>886</v>
      </c>
      <c r="CB69" s="73">
        <f>VLOOKUP($A:$A,'9-Dünya Yıllar Birim İthalatı'!$A:$N,13,0)</f>
        <v>55</v>
      </c>
      <c r="CC69" s="69" t="str">
        <f>VLOOKUP($A:$A,'9-Dünya Yıllar Birim İthalatı'!$A:$N,14,0)</f>
        <v>Tons</v>
      </c>
    </row>
    <row r="70" spans="1:81" ht="27.6" x14ac:dyDescent="0.3">
      <c r="A70" s="71" t="s">
        <v>106</v>
      </c>
      <c r="B70" s="75">
        <v>1150</v>
      </c>
      <c r="C70" s="75">
        <v>1045</v>
      </c>
      <c r="D70" s="75">
        <v>1335</v>
      </c>
      <c r="E70" s="75">
        <v>887</v>
      </c>
      <c r="F70" s="76">
        <v>813</v>
      </c>
      <c r="G70" s="75">
        <f t="shared" si="5"/>
        <v>-8.342728297632469</v>
      </c>
      <c r="H70" s="76">
        <f t="shared" si="6"/>
        <v>4.1969261774623519E-2</v>
      </c>
      <c r="I70" s="71" t="e">
        <f>VLOOKUP($A:$A,'2- Dünya Çeyrek Yıllar İthalatı'!$A:$F,2,0)</f>
        <v>#N/A</v>
      </c>
      <c r="J70" s="71" t="e">
        <f>VLOOKUP($A:$A,'2- Dünya Çeyrek Yıllar İthalatı'!$A:$F,3,0)</f>
        <v>#N/A</v>
      </c>
      <c r="K70" s="71" t="e">
        <f>VLOOKUP($A:$A,'2- Dünya Çeyrek Yıllar İthalatı'!$A:$F,4,0)</f>
        <v>#N/A</v>
      </c>
      <c r="L70" s="71" t="e">
        <f>VLOOKUP($A:$A,'2- Dünya Çeyrek Yıllar İthalatı'!$A:$F,5,0)</f>
        <v>#N/A</v>
      </c>
      <c r="M70" s="71" t="e">
        <f>VLOOKUP($A:$A,'2- Dünya Çeyrek Yıllar İthalatı'!$A:$F,6,0)</f>
        <v>#N/A</v>
      </c>
      <c r="N70" s="71" t="e">
        <f t="shared" si="7"/>
        <v>#N/A</v>
      </c>
      <c r="O70" s="71">
        <f>VLOOKUP($A:$A,'3-TR İhracat Göstergeleri'!$A:$P,2,0)</f>
        <v>277</v>
      </c>
      <c r="P70" s="75">
        <f>VLOOKUP($A:$A,'3-TR İhracat Göstergeleri'!$A:$P,3,0)</f>
        <v>235</v>
      </c>
      <c r="Q70" s="71">
        <f>VLOOKUP($A:$A,'3-TR İhracat Göstergeleri'!$A:$P,4,0)</f>
        <v>0.12999507238895275</v>
      </c>
      <c r="R70" s="75">
        <f>VLOOKUP($A:$A,'3-TR İhracat Göstergeleri'!$A:$P,5,0)</f>
        <v>24</v>
      </c>
      <c r="S70" s="71" t="str">
        <f>VLOOKUP($A:$A,'3-TR İhracat Göstergeleri'!$A:$P,6,0)</f>
        <v>Tons</v>
      </c>
      <c r="T70" s="75">
        <f>VLOOKUP($A:$A,'3-TR İhracat Göstergeleri'!$A:$P,7,0)</f>
        <v>11542</v>
      </c>
      <c r="U70" s="71">
        <f>VLOOKUP($A:$A,'3-TR İhracat Göstergeleri'!$A:$P,8,0)</f>
        <v>3</v>
      </c>
      <c r="V70" s="75">
        <f>VLOOKUP($A:$A,'3-TR İhracat Göstergeleri'!$A:$P,9,0)</f>
        <v>-4</v>
      </c>
      <c r="W70" s="71">
        <f>VLOOKUP($A:$A,'3-TR İhracat Göstergeleri'!$A:$P,10,0)</f>
        <v>2</v>
      </c>
      <c r="X70" s="75">
        <f>VLOOKUP($A:$A,'3-TR İhracat Göstergeleri'!$A:$P,11,0)</f>
        <v>67</v>
      </c>
      <c r="Y70" s="71">
        <f>VLOOKUP($A:$A,'3-TR İhracat Göstergeleri'!$A:$P,12,0)</f>
        <v>4.1969175112124293E-2</v>
      </c>
      <c r="Z70" s="75">
        <f>VLOOKUP($A:$A,'3-TR İhracat Göstergeleri'!$A:$P,13,0)</f>
        <v>-8</v>
      </c>
      <c r="AA70" s="71">
        <f>VLOOKUP($A:$A,'3-TR İhracat Göstergeleri'!$A:$P,14,0)</f>
        <v>1293</v>
      </c>
      <c r="AB70" s="75" t="str">
        <f>VLOOKUP($A:$A,'3-TR İhracat Göstergeleri'!$A:$P,15,0)</f>
        <v>0.4</v>
      </c>
      <c r="AC70" s="71">
        <f>VLOOKUP($A:$A,'3-TR İhracat Göstergeleri'!$A:$P,16,0)</f>
        <v>0</v>
      </c>
      <c r="AD70" s="75">
        <f>VLOOKUP($A:$A,'4-Dünya İthahalat Göstergeleri'!$A:$M,2,0)</f>
        <v>813</v>
      </c>
      <c r="AE70" s="71">
        <f>VLOOKUP($A:$A,'4-Dünya İthahalat Göstergeleri'!$A:$M,3,0)</f>
        <v>-764</v>
      </c>
      <c r="AF70" s="75">
        <f>VLOOKUP($A:$A,'4-Dünya İthahalat Göstergeleri'!$A:$M,4,0)</f>
        <v>66</v>
      </c>
      <c r="AG70" s="71" t="str">
        <f>VLOOKUP($A:$A,'4-Dünya İthahalat Göstergeleri'!$A:$M,5,0)</f>
        <v>Tons</v>
      </c>
      <c r="AH70" s="75">
        <f>VLOOKUP($A:$A,'4-Dünya İthahalat Göstergeleri'!$A:$M,6,0)</f>
        <v>12318</v>
      </c>
      <c r="AI70" s="71">
        <f>VLOOKUP($A:$A,'4-Dünya İthahalat Göstergeleri'!$A:$M,7,0)</f>
        <v>-8</v>
      </c>
      <c r="AJ70" s="75">
        <f>VLOOKUP($A:$A,'4-Dünya İthahalat Göstergeleri'!$A:$M,8,0)</f>
        <v>-12</v>
      </c>
      <c r="AK70" s="71">
        <f>VLOOKUP($A:$A,'4-Dünya İthahalat Göstergeleri'!$A:$M,9,0)</f>
        <v>-8</v>
      </c>
      <c r="AL70" s="75">
        <f>VLOOKUP($A:$A,'4-Dünya İthahalat Göstergeleri'!$A:$M,10,0)</f>
        <v>4.1969175112124293E-2</v>
      </c>
      <c r="AM70" s="71">
        <f>VLOOKUP($A:$A,'4-Dünya İthahalat Göstergeleri'!$A:$M,11,0)</f>
        <v>1293</v>
      </c>
      <c r="AN70" s="75" t="str">
        <f>VLOOKUP($A:$A,'4-Dünya İthahalat Göstergeleri'!$A:$M,12,0)</f>
        <v>0.4</v>
      </c>
      <c r="AO70" s="71">
        <f>VLOOKUP($A:$A,'4-Dünya İthahalat Göstergeleri'!$A:$M,13,0)</f>
        <v>45459</v>
      </c>
      <c r="AP70" s="75">
        <f>VLOOKUP($A:$A,'5-Dünya Yıllar İhracatı'!$A:$F,2,0)</f>
        <v>1576</v>
      </c>
      <c r="AQ70" s="71">
        <f>VLOOKUP($A:$A,'5-Dünya Yıllar İhracatı'!$A:$F,3,0)</f>
        <v>2460</v>
      </c>
      <c r="AR70" s="75">
        <f>VLOOKUP($A:$A,'5-Dünya Yıllar İhracatı'!$A:$F,4,0)</f>
        <v>6671</v>
      </c>
      <c r="AS70" s="71">
        <f>VLOOKUP($A:$A,'5-Dünya Yıllar İhracatı'!$A:$F,5,0)</f>
        <v>1057</v>
      </c>
      <c r="AT70" s="75">
        <f>VLOOKUP($A:$A,'5-Dünya Yıllar İhracatı'!$A:$F,6,0)</f>
        <v>49</v>
      </c>
      <c r="AU70" s="71">
        <f t="shared" si="8"/>
        <v>-95.36423841059603</v>
      </c>
      <c r="AV70" s="75">
        <f t="shared" si="9"/>
        <v>390.99463649752175</v>
      </c>
      <c r="AW70" s="71">
        <f>VLOOKUP($A:$A,'6-TR Yıllar İhracatı'!$A:$H,2,0)</f>
        <v>272</v>
      </c>
      <c r="AX70" s="75">
        <f>VLOOKUP($A:$A,'6-TR Yıllar İhracatı'!$A:$H,3,0)</f>
        <v>210</v>
      </c>
      <c r="AY70" s="71">
        <f>VLOOKUP($A:$A,'6-TR Yıllar İhracatı'!$A:$H,4,0)</f>
        <v>433</v>
      </c>
      <c r="AZ70" s="75">
        <f>VLOOKUP($A:$A,'6-TR Yıllar İhracatı'!$A:$H,5,0)</f>
        <v>271</v>
      </c>
      <c r="BA70" s="71">
        <f>VLOOKUP($A:$A,'6-TR Yıllar İhracatı'!$A:$H,6,0)</f>
        <v>277</v>
      </c>
      <c r="BB70" s="75">
        <f>VLOOKUP($A:$A,'6-TR Yıllar İhracatı'!$A:$H,7,0)</f>
        <v>22.140221402214021</v>
      </c>
      <c r="BC70" s="71">
        <f>VLOOKUP($A:$A,'6-TR Yıllar İhracatı'!$A:$H,8,0)</f>
        <v>0.12999507238895275</v>
      </c>
      <c r="BD70" s="75">
        <f>VLOOKUP($A:$A,'7-TR Çeyrek Yıllar İhracatı'!$A:$H,2,0)</f>
        <v>44</v>
      </c>
      <c r="BE70" s="71">
        <f>VLOOKUP($A:$A,'7-TR Çeyrek Yıllar İhracatı'!$A:$H,3,0)</f>
        <v>35</v>
      </c>
      <c r="BF70" s="75">
        <f>VLOOKUP($A:$A,'7-TR Çeyrek Yıllar İhracatı'!$A:$H,4,0)</f>
        <v>184</v>
      </c>
      <c r="BG70" s="71">
        <f>VLOOKUP($A:$A,'7-TR Çeyrek Yıllar İhracatı'!$A:$H,5,0)</f>
        <v>106</v>
      </c>
      <c r="BH70" s="75">
        <f>VLOOKUP($A:$A,'7-TR Çeyrek Yıllar İhracatı'!$A:$H,6,0)</f>
        <v>92</v>
      </c>
      <c r="BI70" s="71">
        <f>VLOOKUP($A:$A,'7-TR Çeyrek Yıllar İhracatı'!$A:$H,7,0)</f>
        <v>109.09090909090908</v>
      </c>
      <c r="BJ70" s="75">
        <f>VLOOKUP($A:$A,'8- TR Yıllar Birim İhracatı'!$A:$H,2,0)</f>
        <v>8500</v>
      </c>
      <c r="BK70" s="71">
        <f>VLOOKUP($A:$A,'8- TR Yıllar Birim İhracatı'!$A:$H,3,0)</f>
        <v>10000</v>
      </c>
      <c r="BL70" s="75">
        <f>VLOOKUP($A:$A,'8- TR Yıllar Birim İhracatı'!$A:$H,4,0)</f>
        <v>8660</v>
      </c>
      <c r="BM70" s="71">
        <f>VLOOKUP($A:$A,'8- TR Yıllar Birim İhracatı'!$A:$H,5,0)</f>
        <v>10423</v>
      </c>
      <c r="BN70" s="75">
        <f>VLOOKUP($A:$A,'8- TR Yıllar Birim İhracatı'!$A:$H,6,0)</f>
        <v>11542</v>
      </c>
      <c r="BO70" s="71">
        <f>VLOOKUP($A:$A,'8- TR Yıllar Birim İhracatı'!$A:$H,7,0)</f>
        <v>277</v>
      </c>
      <c r="BP70" s="75">
        <f>VLOOKUP($A:$A,'8- TR Yıllar Birim İhracatı'!$A:$H,8,0)</f>
        <v>24</v>
      </c>
      <c r="BQ70" s="71">
        <f>VLOOKUP($A:$A,'9-Dünya Yıllar Birim İthalatı'!$A:$N,2,0)</f>
        <v>9504</v>
      </c>
      <c r="BR70" s="75" t="str">
        <f>VLOOKUP($A:$A,'9-Dünya Yıllar Birim İthalatı'!$A:$N,3,0)</f>
        <v>US Dollar/Tons</v>
      </c>
      <c r="BS70" s="71">
        <f>VLOOKUP($A:$A,'9-Dünya Yıllar Birim İthalatı'!$A:$N,4,0)</f>
        <v>11742</v>
      </c>
      <c r="BT70" s="75" t="str">
        <f>VLOOKUP($A:$A,'9-Dünya Yıllar Birim İthalatı'!$A:$N,5,0)</f>
        <v>US Dollar/Tons</v>
      </c>
      <c r="BU70" s="71">
        <f>VLOOKUP($A:$A,'9-Dünya Yıllar Birim İthalatı'!$A:$N,6,0)</f>
        <v>10269</v>
      </c>
      <c r="BV70" s="75" t="str">
        <f>VLOOKUP($A:$A,'9-Dünya Yıllar Birim İthalatı'!$A:$N,7,0)</f>
        <v>US Dollar/Tons</v>
      </c>
      <c r="BW70" s="71">
        <f>VLOOKUP($A:$A,'9-Dünya Yıllar Birim İthalatı'!$A:$N,8,0)</f>
        <v>10817</v>
      </c>
      <c r="BX70" s="75" t="str">
        <f>VLOOKUP($A:$A,'9-Dünya Yıllar Birim İthalatı'!$A:$N,9,0)</f>
        <v>US Dollar/Tons</v>
      </c>
      <c r="BY70" s="71">
        <f>VLOOKUP($A:$A,'9-Dünya Yıllar Birim İthalatı'!$A:$N,10,0)</f>
        <v>12318</v>
      </c>
      <c r="BZ70" s="75" t="str">
        <f>VLOOKUP($A:$A,'9-Dünya Yıllar Birim İthalatı'!$A:$N,11,0)</f>
        <v>US Dollar/Tons</v>
      </c>
      <c r="CA70" s="71">
        <f>VLOOKUP($A:$A,'9-Dünya Yıllar Birim İthalatı'!$A:$N,12,0)</f>
        <v>813</v>
      </c>
      <c r="CB70" s="75">
        <f>VLOOKUP($A:$A,'9-Dünya Yıllar Birim İthalatı'!$A:$N,13,0)</f>
        <v>66</v>
      </c>
      <c r="CC70" s="71" t="str">
        <f>VLOOKUP($A:$A,'9-Dünya Yıllar Birim İthalatı'!$A:$N,14,0)</f>
        <v>Tons</v>
      </c>
    </row>
    <row r="71" spans="1:81" ht="27.6" x14ac:dyDescent="0.3">
      <c r="A71" s="69" t="s">
        <v>105</v>
      </c>
      <c r="B71" s="73">
        <v>4671</v>
      </c>
      <c r="C71" s="73">
        <v>2106</v>
      </c>
      <c r="D71" s="73">
        <v>4346</v>
      </c>
      <c r="E71" s="73">
        <v>1798</v>
      </c>
      <c r="F71" s="74">
        <v>782</v>
      </c>
      <c r="G71" s="73">
        <f t="shared" si="5"/>
        <v>-56.507230255839822</v>
      </c>
      <c r="H71" s="74">
        <f t="shared" si="6"/>
        <v>4.0368957820117582E-2</v>
      </c>
      <c r="I71" s="69">
        <f>VLOOKUP($A:$A,'2- Dünya Çeyrek Yıllar İthalatı'!$A:$F,2,0)</f>
        <v>186</v>
      </c>
      <c r="J71" s="69">
        <f>VLOOKUP($A:$A,'2- Dünya Çeyrek Yıllar İthalatı'!$A:$F,3,0)</f>
        <v>345</v>
      </c>
      <c r="K71" s="69">
        <f>VLOOKUP($A:$A,'2- Dünya Çeyrek Yıllar İthalatı'!$A:$F,4,0)</f>
        <v>111</v>
      </c>
      <c r="L71" s="69">
        <f>VLOOKUP($A:$A,'2- Dünya Çeyrek Yıllar İthalatı'!$A:$F,5,0)</f>
        <v>289</v>
      </c>
      <c r="M71" s="69">
        <f>VLOOKUP($A:$A,'2- Dünya Çeyrek Yıllar İthalatı'!$A:$F,6,0)</f>
        <v>240</v>
      </c>
      <c r="N71" s="69">
        <f t="shared" si="7"/>
        <v>29.032258064516132</v>
      </c>
      <c r="O71" s="69">
        <f>VLOOKUP($A:$A,'3-TR İhracat Göstergeleri'!$A:$P,2,0)</f>
        <v>2</v>
      </c>
      <c r="P71" s="73">
        <f>VLOOKUP($A:$A,'3-TR İhracat Göstergeleri'!$A:$P,3,0)</f>
        <v>2</v>
      </c>
      <c r="Q71" s="69">
        <f>VLOOKUP($A:$A,'3-TR İhracat Göstergeleri'!$A:$P,4,0)</f>
        <v>9.3859258042565169E-4</v>
      </c>
      <c r="R71" s="73">
        <f>VLOOKUP($A:$A,'3-TR İhracat Göstergeleri'!$A:$P,5,0)</f>
        <v>1</v>
      </c>
      <c r="S71" s="69" t="str">
        <f>VLOOKUP($A:$A,'3-TR İhracat Göstergeleri'!$A:$P,6,0)</f>
        <v>Tons</v>
      </c>
      <c r="T71" s="73">
        <f>VLOOKUP($A:$A,'3-TR İhracat Göstergeleri'!$A:$P,7,0)</f>
        <v>2000</v>
      </c>
      <c r="U71" s="69">
        <f>VLOOKUP($A:$A,'3-TR İhracat Göstergeleri'!$A:$P,8,0)</f>
        <v>-51</v>
      </c>
      <c r="V71" s="73">
        <f>VLOOKUP($A:$A,'3-TR İhracat Göstergeleri'!$A:$P,9,0)</f>
        <v>0</v>
      </c>
      <c r="W71" s="69">
        <f>VLOOKUP($A:$A,'3-TR İhracat Göstergeleri'!$A:$P,10,0)</f>
        <v>67</v>
      </c>
      <c r="X71" s="73">
        <f>VLOOKUP($A:$A,'3-TR İhracat Göstergeleri'!$A:$P,11,0)</f>
        <v>68</v>
      </c>
      <c r="Y71" s="69">
        <f>VLOOKUP($A:$A,'3-TR İhracat Göstergeleri'!$A:$P,12,0)</f>
        <v>4.0368874462092488E-2</v>
      </c>
      <c r="Z71" s="73">
        <f>VLOOKUP($A:$A,'3-TR İhracat Göstergeleri'!$A:$P,13,0)</f>
        <v>-31</v>
      </c>
      <c r="AA71" s="69">
        <f>VLOOKUP($A:$A,'3-TR İhracat Göstergeleri'!$A:$P,14,0)</f>
        <v>15426</v>
      </c>
      <c r="AB71" s="73" t="str">
        <f>VLOOKUP($A:$A,'3-TR İhracat Göstergeleri'!$A:$P,15,0)</f>
        <v>0.3</v>
      </c>
      <c r="AC71" s="69">
        <f>VLOOKUP($A:$A,'3-TR İhracat Göstergeleri'!$A:$P,16,0)</f>
        <v>0</v>
      </c>
      <c r="AD71" s="73">
        <f>VLOOKUP($A:$A,'4-Dünya İthahalat Göstergeleri'!$A:$M,2,0)</f>
        <v>782</v>
      </c>
      <c r="AE71" s="69">
        <f>VLOOKUP($A:$A,'4-Dünya İthahalat Göstergeleri'!$A:$M,3,0)</f>
        <v>-782</v>
      </c>
      <c r="AF71" s="73">
        <f>VLOOKUP($A:$A,'4-Dünya İthahalat Göstergeleri'!$A:$M,4,0)</f>
        <v>160</v>
      </c>
      <c r="AG71" s="69" t="str">
        <f>VLOOKUP($A:$A,'4-Dünya İthahalat Göstergeleri'!$A:$M,5,0)</f>
        <v>Tons</v>
      </c>
      <c r="AH71" s="73">
        <f>VLOOKUP($A:$A,'4-Dünya İthahalat Göstergeleri'!$A:$M,6,0)</f>
        <v>4888</v>
      </c>
      <c r="AI71" s="69">
        <f>VLOOKUP($A:$A,'4-Dünya İthahalat Göstergeleri'!$A:$M,7,0)</f>
        <v>-31</v>
      </c>
      <c r="AJ71" s="73">
        <f>VLOOKUP($A:$A,'4-Dünya İthahalat Göstergeleri'!$A:$M,8,0)</f>
        <v>-30</v>
      </c>
      <c r="AK71" s="69">
        <f>VLOOKUP($A:$A,'4-Dünya İthahalat Göstergeleri'!$A:$M,9,0)</f>
        <v>-57</v>
      </c>
      <c r="AL71" s="73">
        <f>VLOOKUP($A:$A,'4-Dünya İthahalat Göstergeleri'!$A:$M,10,0)</f>
        <v>4.0368874462092488E-2</v>
      </c>
      <c r="AM71" s="69">
        <f>VLOOKUP($A:$A,'4-Dünya İthahalat Göstergeleri'!$A:$M,11,0)</f>
        <v>15426</v>
      </c>
      <c r="AN71" s="73" t="str">
        <f>VLOOKUP($A:$A,'4-Dünya İthahalat Göstergeleri'!$A:$M,12,0)</f>
        <v>0.3</v>
      </c>
      <c r="AO71" s="69">
        <f>VLOOKUP($A:$A,'4-Dünya İthahalat Göstergeleri'!$A:$M,13,0)</f>
        <v>45325</v>
      </c>
      <c r="AP71" s="73">
        <f>VLOOKUP($A:$A,'5-Dünya Yıllar İhracatı'!$A:$F,2,0)</f>
        <v>76</v>
      </c>
      <c r="AQ71" s="69">
        <f>VLOOKUP($A:$A,'5-Dünya Yıllar İhracatı'!$A:$F,3,0)</f>
        <v>0</v>
      </c>
      <c r="AR71" s="73">
        <f>VLOOKUP($A:$A,'5-Dünya Yıllar İhracatı'!$A:$F,4,0)</f>
        <v>16</v>
      </c>
      <c r="AS71" s="69">
        <f>VLOOKUP($A:$A,'5-Dünya Yıllar İhracatı'!$A:$F,5,0)</f>
        <v>5</v>
      </c>
      <c r="AT71" s="73">
        <f>VLOOKUP($A:$A,'5-Dünya Yıllar İhracatı'!$A:$F,6,0)</f>
        <v>0</v>
      </c>
      <c r="AU71" s="69">
        <f t="shared" si="8"/>
        <v>-100</v>
      </c>
      <c r="AV71" s="73">
        <f t="shared" si="9"/>
        <v>410.00132021615127</v>
      </c>
      <c r="AW71" s="69">
        <f>VLOOKUP($A:$A,'6-TR Yıllar İhracatı'!$A:$H,2,0)</f>
        <v>9</v>
      </c>
      <c r="AX71" s="73">
        <f>VLOOKUP($A:$A,'6-TR Yıllar İhracatı'!$A:$H,3,0)</f>
        <v>43</v>
      </c>
      <c r="AY71" s="69">
        <f>VLOOKUP($A:$A,'6-TR Yıllar İhracatı'!$A:$H,4,0)</f>
        <v>135</v>
      </c>
      <c r="AZ71" s="73">
        <f>VLOOKUP($A:$A,'6-TR Yıllar İhracatı'!$A:$H,5,0)</f>
        <v>1</v>
      </c>
      <c r="BA71" s="69">
        <f>VLOOKUP($A:$A,'6-TR Yıllar İhracatı'!$A:$H,6,0)</f>
        <v>2</v>
      </c>
      <c r="BB71" s="73">
        <f>VLOOKUP($A:$A,'6-TR Yıllar İhracatı'!$A:$H,7,0)</f>
        <v>1000</v>
      </c>
      <c r="BC71" s="69">
        <f>VLOOKUP($A:$A,'6-TR Yıllar İhracatı'!$A:$H,8,0)</f>
        <v>9.3859258042565169E-4</v>
      </c>
      <c r="BD71" s="73">
        <f>VLOOKUP($A:$A,'7-TR Çeyrek Yıllar İhracatı'!$A:$H,2,0)</f>
        <v>0</v>
      </c>
      <c r="BE71" s="69">
        <f>VLOOKUP($A:$A,'7-TR Çeyrek Yıllar İhracatı'!$A:$H,3,0)</f>
        <v>0</v>
      </c>
      <c r="BF71" s="73">
        <f>VLOOKUP($A:$A,'7-TR Çeyrek Yıllar İhracatı'!$A:$H,4,0)</f>
        <v>1</v>
      </c>
      <c r="BG71" s="69">
        <f>VLOOKUP($A:$A,'7-TR Çeyrek Yıllar İhracatı'!$A:$H,5,0)</f>
        <v>0</v>
      </c>
      <c r="BH71" s="73">
        <f>VLOOKUP($A:$A,'7-TR Çeyrek Yıllar İhracatı'!$A:$H,6,0)</f>
        <v>0</v>
      </c>
      <c r="BI71" s="69" t="e">
        <f>VLOOKUP($A:$A,'7-TR Çeyrek Yıllar İhracatı'!$A:$H,7,0)</f>
        <v>#DIV/0!</v>
      </c>
      <c r="BJ71" s="73">
        <f>VLOOKUP($A:$A,'8- TR Yıllar Birim İhracatı'!$A:$H,2,0)</f>
        <v>9000</v>
      </c>
      <c r="BK71" s="69">
        <f>VLOOKUP($A:$A,'8- TR Yıllar Birim İhracatı'!$A:$H,3,0)</f>
        <v>6143</v>
      </c>
      <c r="BL71" s="73">
        <f>VLOOKUP($A:$A,'8- TR Yıllar Birim İhracatı'!$A:$H,4,0)</f>
        <v>5870</v>
      </c>
      <c r="BM71" s="69">
        <f>VLOOKUP($A:$A,'8- TR Yıllar Birim İhracatı'!$A:$H,5,0)</f>
        <v>0</v>
      </c>
      <c r="BN71" s="73">
        <f>VLOOKUP($A:$A,'8- TR Yıllar Birim İhracatı'!$A:$H,6,0)</f>
        <v>2000</v>
      </c>
      <c r="BO71" s="69">
        <f>VLOOKUP($A:$A,'8- TR Yıllar Birim İhracatı'!$A:$H,7,0)</f>
        <v>2</v>
      </c>
      <c r="BP71" s="73">
        <f>VLOOKUP($A:$A,'8- TR Yıllar Birim İhracatı'!$A:$H,8,0)</f>
        <v>1</v>
      </c>
      <c r="BQ71" s="69">
        <f>VLOOKUP($A:$A,'9-Dünya Yıllar Birim İthalatı'!$A:$N,2,0)</f>
        <v>5703</v>
      </c>
      <c r="BR71" s="73" t="str">
        <f>VLOOKUP($A:$A,'9-Dünya Yıllar Birim İthalatı'!$A:$N,3,0)</f>
        <v>US Dollar/Tons</v>
      </c>
      <c r="BS71" s="69">
        <f>VLOOKUP($A:$A,'9-Dünya Yıllar Birim İthalatı'!$A:$N,4,0)</f>
        <v>4875</v>
      </c>
      <c r="BT71" s="73" t="str">
        <f>VLOOKUP($A:$A,'9-Dünya Yıllar Birim İthalatı'!$A:$N,5,0)</f>
        <v>US Dollar/Tons</v>
      </c>
      <c r="BU71" s="69">
        <f>VLOOKUP($A:$A,'9-Dünya Yıllar Birim İthalatı'!$A:$N,6,0)</f>
        <v>4894</v>
      </c>
      <c r="BV71" s="73" t="str">
        <f>VLOOKUP($A:$A,'9-Dünya Yıllar Birim İthalatı'!$A:$N,7,0)</f>
        <v>US Dollar/Tons</v>
      </c>
      <c r="BW71" s="69">
        <f>VLOOKUP($A:$A,'9-Dünya Yıllar Birim İthalatı'!$A:$N,8,0)</f>
        <v>5781</v>
      </c>
      <c r="BX71" s="73" t="str">
        <f>VLOOKUP($A:$A,'9-Dünya Yıllar Birim İthalatı'!$A:$N,9,0)</f>
        <v>US Dollar/Tons</v>
      </c>
      <c r="BY71" s="69">
        <f>VLOOKUP($A:$A,'9-Dünya Yıllar Birim İthalatı'!$A:$N,10,0)</f>
        <v>4888</v>
      </c>
      <c r="BZ71" s="73" t="str">
        <f>VLOOKUP($A:$A,'9-Dünya Yıllar Birim İthalatı'!$A:$N,11,0)</f>
        <v>US Dollar/Tons</v>
      </c>
      <c r="CA71" s="69">
        <f>VLOOKUP($A:$A,'9-Dünya Yıllar Birim İthalatı'!$A:$N,12,0)</f>
        <v>782</v>
      </c>
      <c r="CB71" s="73">
        <f>VLOOKUP($A:$A,'9-Dünya Yıllar Birim İthalatı'!$A:$N,13,0)</f>
        <v>160</v>
      </c>
      <c r="CC71" s="69" t="str">
        <f>VLOOKUP($A:$A,'9-Dünya Yıllar Birim İthalatı'!$A:$N,14,0)</f>
        <v>Tons</v>
      </c>
    </row>
    <row r="72" spans="1:81" ht="55.2" x14ac:dyDescent="0.3">
      <c r="A72" s="71" t="s">
        <v>104</v>
      </c>
      <c r="B72" s="75">
        <v>383</v>
      </c>
      <c r="C72" s="75">
        <v>354</v>
      </c>
      <c r="D72" s="75">
        <v>399</v>
      </c>
      <c r="E72" s="75">
        <v>401</v>
      </c>
      <c r="F72" s="76">
        <v>767</v>
      </c>
      <c r="G72" s="75">
        <f t="shared" si="5"/>
        <v>91.271820448877804</v>
      </c>
      <c r="H72" s="76">
        <f t="shared" si="6"/>
        <v>3.9594617196969543E-2</v>
      </c>
      <c r="I72" s="71">
        <f>VLOOKUP($A:$A,'2- Dünya Çeyrek Yıllar İthalatı'!$A:$F,2,0)</f>
        <v>109</v>
      </c>
      <c r="J72" s="71">
        <f>VLOOKUP($A:$A,'2- Dünya Çeyrek Yıllar İthalatı'!$A:$F,3,0)</f>
        <v>151</v>
      </c>
      <c r="K72" s="71">
        <f>VLOOKUP($A:$A,'2- Dünya Çeyrek Yıllar İthalatı'!$A:$F,4,0)</f>
        <v>475</v>
      </c>
      <c r="L72" s="71">
        <f>VLOOKUP($A:$A,'2- Dünya Çeyrek Yıllar İthalatı'!$A:$F,5,0)</f>
        <v>178</v>
      </c>
      <c r="M72" s="71">
        <f>VLOOKUP($A:$A,'2- Dünya Çeyrek Yıllar İthalatı'!$A:$F,6,0)</f>
        <v>0</v>
      </c>
      <c r="N72" s="71">
        <f t="shared" si="7"/>
        <v>-100</v>
      </c>
      <c r="O72" s="71">
        <f>VLOOKUP($A:$A,'3-TR İhracat Göstergeleri'!$A:$P,2,0)</f>
        <v>215</v>
      </c>
      <c r="P72" s="75">
        <f>VLOOKUP($A:$A,'3-TR İhracat Göstergeleri'!$A:$P,3,0)</f>
        <v>214</v>
      </c>
      <c r="Q72" s="71">
        <f>VLOOKUP($A:$A,'3-TR İhracat Göstergeleri'!$A:$P,4,0)</f>
        <v>0.10089870239575756</v>
      </c>
      <c r="R72" s="75">
        <f>VLOOKUP($A:$A,'3-TR İhracat Göstergeleri'!$A:$P,5,0)</f>
        <v>18</v>
      </c>
      <c r="S72" s="71" t="str">
        <f>VLOOKUP($A:$A,'3-TR İhracat Göstergeleri'!$A:$P,6,0)</f>
        <v>Tons</v>
      </c>
      <c r="T72" s="75">
        <f>VLOOKUP($A:$A,'3-TR İhracat Göstergeleri'!$A:$P,7,0)</f>
        <v>11944</v>
      </c>
      <c r="U72" s="71">
        <f>VLOOKUP($A:$A,'3-TR İhracat Göstergeleri'!$A:$P,8,0)</f>
        <v>51</v>
      </c>
      <c r="V72" s="75">
        <f>VLOOKUP($A:$A,'3-TR İhracat Göstergeleri'!$A:$P,9,0)</f>
        <v>37</v>
      </c>
      <c r="W72" s="71">
        <f>VLOOKUP($A:$A,'3-TR İhracat Göstergeleri'!$A:$P,10,0)</f>
        <v>-34</v>
      </c>
      <c r="X72" s="75">
        <f>VLOOKUP($A:$A,'3-TR İhracat Göstergeleri'!$A:$P,11,0)</f>
        <v>69</v>
      </c>
      <c r="Y72" s="71">
        <f>VLOOKUP($A:$A,'3-TR İhracat Göstergeleri'!$A:$P,12,0)</f>
        <v>3.9594535437883556E-2</v>
      </c>
      <c r="Z72" s="75">
        <f>VLOOKUP($A:$A,'3-TR İhracat Göstergeleri'!$A:$P,13,0)</f>
        <v>16</v>
      </c>
      <c r="AA72" s="71">
        <f>VLOOKUP($A:$A,'3-TR İhracat Göstergeleri'!$A:$P,14,0)</f>
        <v>5219</v>
      </c>
      <c r="AB72" s="75" t="str">
        <f>VLOOKUP($A:$A,'3-TR İhracat Göstergeleri'!$A:$P,15,0)</f>
        <v>0.36</v>
      </c>
      <c r="AC72" s="71">
        <f>VLOOKUP($A:$A,'3-TR İhracat Göstergeleri'!$A:$P,16,0)</f>
        <v>0</v>
      </c>
      <c r="AD72" s="75">
        <f>VLOOKUP($A:$A,'4-Dünya İthahalat Göstergeleri'!$A:$M,2,0)</f>
        <v>767</v>
      </c>
      <c r="AE72" s="71">
        <f>VLOOKUP($A:$A,'4-Dünya İthahalat Göstergeleri'!$A:$M,3,0)</f>
        <v>-20</v>
      </c>
      <c r="AF72" s="75">
        <f>VLOOKUP($A:$A,'4-Dünya İthahalat Göstergeleri'!$A:$M,4,0)</f>
        <v>201</v>
      </c>
      <c r="AG72" s="71" t="str">
        <f>VLOOKUP($A:$A,'4-Dünya İthahalat Göstergeleri'!$A:$M,5,0)</f>
        <v>Tons</v>
      </c>
      <c r="AH72" s="75">
        <f>VLOOKUP($A:$A,'4-Dünya İthahalat Göstergeleri'!$A:$M,6,0)</f>
        <v>3816</v>
      </c>
      <c r="AI72" s="71">
        <f>VLOOKUP($A:$A,'4-Dünya İthahalat Göstergeleri'!$A:$M,7,0)</f>
        <v>16</v>
      </c>
      <c r="AJ72" s="75">
        <f>VLOOKUP($A:$A,'4-Dünya İthahalat Göstergeleri'!$A:$M,8,0)</f>
        <v>0</v>
      </c>
      <c r="AK72" s="71">
        <f>VLOOKUP($A:$A,'4-Dünya İthahalat Göstergeleri'!$A:$M,9,0)</f>
        <v>91</v>
      </c>
      <c r="AL72" s="75">
        <f>VLOOKUP($A:$A,'4-Dünya İthahalat Göstergeleri'!$A:$M,10,0)</f>
        <v>3.9594535437883556E-2</v>
      </c>
      <c r="AM72" s="71">
        <f>VLOOKUP($A:$A,'4-Dünya İthahalat Göstergeleri'!$A:$M,11,0)</f>
        <v>5219</v>
      </c>
      <c r="AN72" s="75" t="str">
        <f>VLOOKUP($A:$A,'4-Dünya İthahalat Göstergeleri'!$A:$M,12,0)</f>
        <v>0.36</v>
      </c>
      <c r="AO72" s="71">
        <f>VLOOKUP($A:$A,'4-Dünya İthahalat Göstergeleri'!$A:$M,13,0)</f>
        <v>45506</v>
      </c>
      <c r="AP72" s="75">
        <f>VLOOKUP($A:$A,'5-Dünya Yıllar İhracatı'!$A:$F,2,0)</f>
        <v>240</v>
      </c>
      <c r="AQ72" s="71">
        <f>VLOOKUP($A:$A,'5-Dünya Yıllar İhracatı'!$A:$F,3,0)</f>
        <v>257</v>
      </c>
      <c r="AR72" s="75">
        <f>VLOOKUP($A:$A,'5-Dünya Yıllar İhracatı'!$A:$F,4,0)</f>
        <v>288</v>
      </c>
      <c r="AS72" s="71">
        <f>VLOOKUP($A:$A,'5-Dünya Yıllar İhracatı'!$A:$F,5,0)</f>
        <v>215</v>
      </c>
      <c r="AT72" s="75">
        <f>VLOOKUP($A:$A,'5-Dünya Yıllar İhracatı'!$A:$F,6,0)</f>
        <v>747</v>
      </c>
      <c r="AU72" s="71">
        <f t="shared" si="8"/>
        <v>247.44186046511629</v>
      </c>
      <c r="AV72" s="75">
        <f t="shared" si="9"/>
        <v>-1014.5148946743838</v>
      </c>
      <c r="AW72" s="71">
        <f>VLOOKUP($A:$A,'6-TR Yıllar İhracatı'!$A:$H,2,0)</f>
        <v>53</v>
      </c>
      <c r="AX72" s="75">
        <f>VLOOKUP($A:$A,'6-TR Yıllar İhracatı'!$A:$H,3,0)</f>
        <v>86</v>
      </c>
      <c r="AY72" s="71">
        <f>VLOOKUP($A:$A,'6-TR Yıllar İhracatı'!$A:$H,4,0)</f>
        <v>313</v>
      </c>
      <c r="AZ72" s="75">
        <f>VLOOKUP($A:$A,'6-TR Yıllar İhracatı'!$A:$H,5,0)</f>
        <v>328</v>
      </c>
      <c r="BA72" s="71">
        <f>VLOOKUP($A:$A,'6-TR Yıllar İhracatı'!$A:$H,6,0)</f>
        <v>215</v>
      </c>
      <c r="BB72" s="75">
        <f>VLOOKUP($A:$A,'6-TR Yıllar İhracatı'!$A:$H,7,0)</f>
        <v>-344.51219512195121</v>
      </c>
      <c r="BC72" s="71">
        <f>VLOOKUP($A:$A,'6-TR Yıllar İhracatı'!$A:$H,8,0)</f>
        <v>0.10089870239575756</v>
      </c>
      <c r="BD72" s="75">
        <f>VLOOKUP($A:$A,'7-TR Çeyrek Yıllar İhracatı'!$A:$H,2,0)</f>
        <v>65</v>
      </c>
      <c r="BE72" s="71">
        <f>VLOOKUP($A:$A,'7-TR Çeyrek Yıllar İhracatı'!$A:$H,3,0)</f>
        <v>58</v>
      </c>
      <c r="BF72" s="75">
        <f>VLOOKUP($A:$A,'7-TR Çeyrek Yıllar İhracatı'!$A:$H,4,0)</f>
        <v>37</v>
      </c>
      <c r="BG72" s="71">
        <f>VLOOKUP($A:$A,'7-TR Çeyrek Yıllar İhracatı'!$A:$H,5,0)</f>
        <v>54</v>
      </c>
      <c r="BH72" s="75">
        <f>VLOOKUP($A:$A,'7-TR Çeyrek Yıllar İhracatı'!$A:$H,6,0)</f>
        <v>52</v>
      </c>
      <c r="BI72" s="71">
        <f>VLOOKUP($A:$A,'7-TR Çeyrek Yıllar İhracatı'!$A:$H,7,0)</f>
        <v>-20</v>
      </c>
      <c r="BJ72" s="75">
        <f>VLOOKUP($A:$A,'8- TR Yıllar Birim İhracatı'!$A:$H,2,0)</f>
        <v>8833</v>
      </c>
      <c r="BK72" s="71">
        <f>VLOOKUP($A:$A,'8- TR Yıllar Birim İhracatı'!$A:$H,3,0)</f>
        <v>7818</v>
      </c>
      <c r="BL72" s="75">
        <f>VLOOKUP($A:$A,'8- TR Yıllar Birim İhracatı'!$A:$H,4,0)</f>
        <v>8237</v>
      </c>
      <c r="BM72" s="71">
        <f>VLOOKUP($A:$A,'8- TR Yıllar Birim İhracatı'!$A:$H,5,0)</f>
        <v>11714</v>
      </c>
      <c r="BN72" s="75">
        <f>VLOOKUP($A:$A,'8- TR Yıllar Birim İhracatı'!$A:$H,6,0)</f>
        <v>11944</v>
      </c>
      <c r="BO72" s="71">
        <f>VLOOKUP($A:$A,'8- TR Yıllar Birim İhracatı'!$A:$H,7,0)</f>
        <v>215</v>
      </c>
      <c r="BP72" s="75">
        <f>VLOOKUP($A:$A,'8- TR Yıllar Birim İhracatı'!$A:$H,8,0)</f>
        <v>18</v>
      </c>
      <c r="BQ72" s="71">
        <f>VLOOKUP($A:$A,'9-Dünya Yıllar Birim İthalatı'!$A:$N,2,0)</f>
        <v>3064</v>
      </c>
      <c r="BR72" s="75" t="str">
        <f>VLOOKUP($A:$A,'9-Dünya Yıllar Birim İthalatı'!$A:$N,3,0)</f>
        <v>US Dollar/1000 square meters</v>
      </c>
      <c r="BS72" s="71">
        <f>VLOOKUP($A:$A,'9-Dünya Yıllar Birim İthalatı'!$A:$N,4,0)</f>
        <v>8634</v>
      </c>
      <c r="BT72" s="75" t="str">
        <f>VLOOKUP($A:$A,'9-Dünya Yıllar Birim İthalatı'!$A:$N,5,0)</f>
        <v>US Dollar/1000 square meters</v>
      </c>
      <c r="BU72" s="71">
        <f>VLOOKUP($A:$A,'9-Dünya Yıllar Birim İthalatı'!$A:$N,6,0)</f>
        <v>6045</v>
      </c>
      <c r="BV72" s="75" t="str">
        <f>VLOOKUP($A:$A,'9-Dünya Yıllar Birim İthalatı'!$A:$N,7,0)</f>
        <v>US Dollar/Tons</v>
      </c>
      <c r="BW72" s="71">
        <f>VLOOKUP($A:$A,'9-Dünya Yıllar Birim İthalatı'!$A:$N,8,0)</f>
        <v>9114</v>
      </c>
      <c r="BX72" s="75" t="str">
        <f>VLOOKUP($A:$A,'9-Dünya Yıllar Birim İthalatı'!$A:$N,9,0)</f>
        <v>US Dollar/Tons</v>
      </c>
      <c r="BY72" s="71">
        <f>VLOOKUP($A:$A,'9-Dünya Yıllar Birim İthalatı'!$A:$N,10,0)</f>
        <v>3816</v>
      </c>
      <c r="BZ72" s="75" t="str">
        <f>VLOOKUP($A:$A,'9-Dünya Yıllar Birim İthalatı'!$A:$N,11,0)</f>
        <v>US Dollar/Tons</v>
      </c>
      <c r="CA72" s="71">
        <f>VLOOKUP($A:$A,'9-Dünya Yıllar Birim İthalatı'!$A:$N,12,0)</f>
        <v>767</v>
      </c>
      <c r="CB72" s="75">
        <f>VLOOKUP($A:$A,'9-Dünya Yıllar Birim İthalatı'!$A:$N,13,0)</f>
        <v>201</v>
      </c>
      <c r="CC72" s="71" t="str">
        <f>VLOOKUP($A:$A,'9-Dünya Yıllar Birim İthalatı'!$A:$N,14,0)</f>
        <v>Tons</v>
      </c>
    </row>
    <row r="73" spans="1:81" ht="27.6" x14ac:dyDescent="0.3">
      <c r="A73" s="69" t="s">
        <v>103</v>
      </c>
      <c r="B73" s="73">
        <v>3745</v>
      </c>
      <c r="C73" s="73">
        <v>3991</v>
      </c>
      <c r="D73" s="73">
        <v>1826</v>
      </c>
      <c r="E73" s="73">
        <v>2155</v>
      </c>
      <c r="F73" s="74">
        <v>691</v>
      </c>
      <c r="G73" s="73">
        <f t="shared" si="5"/>
        <v>-67.935034802784216</v>
      </c>
      <c r="H73" s="74">
        <f t="shared" si="6"/>
        <v>3.5671291373019491E-2</v>
      </c>
      <c r="I73" s="69">
        <f>VLOOKUP($A:$A,'2- Dünya Çeyrek Yıllar İthalatı'!$A:$F,2,0)</f>
        <v>132</v>
      </c>
      <c r="J73" s="69">
        <f>VLOOKUP($A:$A,'2- Dünya Çeyrek Yıllar İthalatı'!$A:$F,3,0)</f>
        <v>41</v>
      </c>
      <c r="K73" s="69">
        <f>VLOOKUP($A:$A,'2- Dünya Çeyrek Yıllar İthalatı'!$A:$F,4,0)</f>
        <v>256</v>
      </c>
      <c r="L73" s="69">
        <f>VLOOKUP($A:$A,'2- Dünya Çeyrek Yıllar İthalatı'!$A:$F,5,0)</f>
        <v>363</v>
      </c>
      <c r="M73" s="69">
        <f>VLOOKUP($A:$A,'2- Dünya Çeyrek Yıllar İthalatı'!$A:$F,6,0)</f>
        <v>0</v>
      </c>
      <c r="N73" s="69">
        <f t="shared" si="7"/>
        <v>-100</v>
      </c>
      <c r="O73" s="69">
        <f>VLOOKUP($A:$A,'3-TR İhracat Göstergeleri'!$A:$P,2,0)</f>
        <v>665</v>
      </c>
      <c r="P73" s="73">
        <f>VLOOKUP($A:$A,'3-TR İhracat Göstergeleri'!$A:$P,3,0)</f>
        <v>665</v>
      </c>
      <c r="Q73" s="69">
        <f>VLOOKUP($A:$A,'3-TR İhracat Göstergeleri'!$A:$P,4,0)</f>
        <v>0.3120820329915292</v>
      </c>
      <c r="R73" s="73">
        <f>VLOOKUP($A:$A,'3-TR İhracat Göstergeleri'!$A:$P,5,0)</f>
        <v>64</v>
      </c>
      <c r="S73" s="69" t="str">
        <f>VLOOKUP($A:$A,'3-TR İhracat Göstergeleri'!$A:$P,6,0)</f>
        <v>Tons</v>
      </c>
      <c r="T73" s="73">
        <f>VLOOKUP($A:$A,'3-TR İhracat Göstergeleri'!$A:$P,7,0)</f>
        <v>10391</v>
      </c>
      <c r="U73" s="69">
        <f>VLOOKUP($A:$A,'3-TR İhracat Göstergeleri'!$A:$P,8,0)</f>
        <v>-36</v>
      </c>
      <c r="V73" s="73">
        <f>VLOOKUP($A:$A,'3-TR İhracat Göstergeleri'!$A:$P,9,0)</f>
        <v>-36</v>
      </c>
      <c r="W73" s="69">
        <f>VLOOKUP($A:$A,'3-TR İhracat Göstergeleri'!$A:$P,10,0)</f>
        <v>-56</v>
      </c>
      <c r="X73" s="73">
        <f>VLOOKUP($A:$A,'3-TR İhracat Göstergeleri'!$A:$P,11,0)</f>
        <v>70</v>
      </c>
      <c r="Y73" s="69">
        <f>VLOOKUP($A:$A,'3-TR İhracat Göstergeleri'!$A:$P,12,0)</f>
        <v>3.5671217715224947E-2</v>
      </c>
      <c r="Z73" s="73">
        <f>VLOOKUP($A:$A,'3-TR İhracat Göstergeleri'!$A:$P,13,0)</f>
        <v>-33</v>
      </c>
      <c r="AA73" s="69">
        <f>VLOOKUP($A:$A,'3-TR İhracat Göstergeleri'!$A:$P,14,0)</f>
        <v>1453</v>
      </c>
      <c r="AB73" s="73" t="str">
        <f>VLOOKUP($A:$A,'3-TR İhracat Göstergeleri'!$A:$P,15,0)</f>
        <v>0.63</v>
      </c>
      <c r="AC73" s="69">
        <f>VLOOKUP($A:$A,'3-TR İhracat Göstergeleri'!$A:$P,16,0)</f>
        <v>0</v>
      </c>
      <c r="AD73" s="73">
        <f>VLOOKUP($A:$A,'4-Dünya İthahalat Göstergeleri'!$A:$M,2,0)</f>
        <v>691</v>
      </c>
      <c r="AE73" s="69">
        <f>VLOOKUP($A:$A,'4-Dünya İthahalat Göstergeleri'!$A:$M,3,0)</f>
        <v>449</v>
      </c>
      <c r="AF73" s="73">
        <f>VLOOKUP($A:$A,'4-Dünya İthahalat Göstergeleri'!$A:$M,4,0)</f>
        <v>67</v>
      </c>
      <c r="AG73" s="69" t="str">
        <f>VLOOKUP($A:$A,'4-Dünya İthahalat Göstergeleri'!$A:$M,5,0)</f>
        <v>Tons</v>
      </c>
      <c r="AH73" s="73">
        <f>VLOOKUP($A:$A,'4-Dünya İthahalat Göstergeleri'!$A:$M,6,0)</f>
        <v>10313</v>
      </c>
      <c r="AI73" s="69">
        <f>VLOOKUP($A:$A,'4-Dünya İthahalat Göstergeleri'!$A:$M,7,0)</f>
        <v>-33</v>
      </c>
      <c r="AJ73" s="73">
        <f>VLOOKUP($A:$A,'4-Dünya İthahalat Göstergeleri'!$A:$M,8,0)</f>
        <v>-33</v>
      </c>
      <c r="AK73" s="69">
        <f>VLOOKUP($A:$A,'4-Dünya İthahalat Göstergeleri'!$A:$M,9,0)</f>
        <v>-68</v>
      </c>
      <c r="AL73" s="73">
        <f>VLOOKUP($A:$A,'4-Dünya İthahalat Göstergeleri'!$A:$M,10,0)</f>
        <v>3.5671217715224947E-2</v>
      </c>
      <c r="AM73" s="69">
        <f>VLOOKUP($A:$A,'4-Dünya İthahalat Göstergeleri'!$A:$M,11,0)</f>
        <v>1453</v>
      </c>
      <c r="AN73" s="73" t="str">
        <f>VLOOKUP($A:$A,'4-Dünya İthahalat Göstergeleri'!$A:$M,12,0)</f>
        <v>0.63</v>
      </c>
      <c r="AO73" s="69">
        <f>VLOOKUP($A:$A,'4-Dünya İthahalat Göstergeleri'!$A:$M,13,0)</f>
        <v>45506</v>
      </c>
      <c r="AP73" s="73">
        <f>VLOOKUP($A:$A,'5-Dünya Yıllar İhracatı'!$A:$F,2,0)</f>
        <v>468</v>
      </c>
      <c r="AQ73" s="69">
        <f>VLOOKUP($A:$A,'5-Dünya Yıllar İhracatı'!$A:$F,3,0)</f>
        <v>696</v>
      </c>
      <c r="AR73" s="73">
        <f>VLOOKUP($A:$A,'5-Dünya Yıllar İhracatı'!$A:$F,4,0)</f>
        <v>41</v>
      </c>
      <c r="AS73" s="69">
        <f>VLOOKUP($A:$A,'5-Dünya Yıllar İhracatı'!$A:$F,5,0)</f>
        <v>2341</v>
      </c>
      <c r="AT73" s="73">
        <f>VLOOKUP($A:$A,'5-Dünya Yıllar İhracatı'!$A:$F,6,0)</f>
        <v>1140</v>
      </c>
      <c r="AU73" s="69">
        <f t="shared" si="8"/>
        <v>-51.302862024775742</v>
      </c>
      <c r="AV73" s="73">
        <f t="shared" si="9"/>
        <v>210.34241161025108</v>
      </c>
      <c r="AW73" s="69">
        <f>VLOOKUP($A:$A,'6-TR Yıllar İhracatı'!$A:$H,2,0)</f>
        <v>3457</v>
      </c>
      <c r="AX73" s="73">
        <f>VLOOKUP($A:$A,'6-TR Yıllar İhracatı'!$A:$H,3,0)</f>
        <v>4629</v>
      </c>
      <c r="AY73" s="69">
        <f>VLOOKUP($A:$A,'6-TR Yıllar İhracatı'!$A:$H,4,0)</f>
        <v>2041</v>
      </c>
      <c r="AZ73" s="73">
        <f>VLOOKUP($A:$A,'6-TR Yıllar İhracatı'!$A:$H,5,0)</f>
        <v>1525</v>
      </c>
      <c r="BA73" s="69">
        <f>VLOOKUP($A:$A,'6-TR Yıllar İhracatı'!$A:$H,6,0)</f>
        <v>665</v>
      </c>
      <c r="BB73" s="73">
        <f>VLOOKUP($A:$A,'6-TR Yıllar İhracatı'!$A:$H,7,0)</f>
        <v>-563.93442622950818</v>
      </c>
      <c r="BC73" s="69">
        <f>VLOOKUP($A:$A,'6-TR Yıllar İhracatı'!$A:$H,8,0)</f>
        <v>0.3120820329915292</v>
      </c>
      <c r="BD73" s="73">
        <f>VLOOKUP($A:$A,'7-TR Çeyrek Yıllar İhracatı'!$A:$H,2,0)</f>
        <v>22</v>
      </c>
      <c r="BE73" s="69">
        <f>VLOOKUP($A:$A,'7-TR Çeyrek Yıllar İhracatı'!$A:$H,3,0)</f>
        <v>183</v>
      </c>
      <c r="BF73" s="73">
        <f>VLOOKUP($A:$A,'7-TR Çeyrek Yıllar İhracatı'!$A:$H,4,0)</f>
        <v>156</v>
      </c>
      <c r="BG73" s="69">
        <f>VLOOKUP($A:$A,'7-TR Çeyrek Yıllar İhracatı'!$A:$H,5,0)</f>
        <v>435</v>
      </c>
      <c r="BH73" s="73">
        <f>VLOOKUP($A:$A,'7-TR Çeyrek Yıllar İhracatı'!$A:$H,6,0)</f>
        <v>44</v>
      </c>
      <c r="BI73" s="69">
        <f>VLOOKUP($A:$A,'7-TR Çeyrek Yıllar İhracatı'!$A:$H,7,0)</f>
        <v>100</v>
      </c>
      <c r="BJ73" s="73">
        <f>VLOOKUP($A:$A,'8- TR Yıllar Birim İhracatı'!$A:$H,2,0)</f>
        <v>10020</v>
      </c>
      <c r="BK73" s="69">
        <f>VLOOKUP($A:$A,'8- TR Yıllar Birim İhracatı'!$A:$H,3,0)</f>
        <v>9891</v>
      </c>
      <c r="BL73" s="73">
        <f>VLOOKUP($A:$A,'8- TR Yıllar Birim İhracatı'!$A:$H,4,0)</f>
        <v>10005</v>
      </c>
      <c r="BM73" s="69">
        <f>VLOOKUP($A:$A,'8- TR Yıllar Birim İhracatı'!$A:$H,5,0)</f>
        <v>9187</v>
      </c>
      <c r="BN73" s="73">
        <f>VLOOKUP($A:$A,'8- TR Yıllar Birim İhracatı'!$A:$H,6,0)</f>
        <v>10391</v>
      </c>
      <c r="BO73" s="69">
        <f>VLOOKUP($A:$A,'8- TR Yıllar Birim İhracatı'!$A:$H,7,0)</f>
        <v>665</v>
      </c>
      <c r="BP73" s="73">
        <f>VLOOKUP($A:$A,'8- TR Yıllar Birim İhracatı'!$A:$H,8,0)</f>
        <v>64</v>
      </c>
      <c r="BQ73" s="69">
        <f>VLOOKUP($A:$A,'9-Dünya Yıllar Birim İthalatı'!$A:$N,2,0)</f>
        <v>9753</v>
      </c>
      <c r="BR73" s="73" t="str">
        <f>VLOOKUP($A:$A,'9-Dünya Yıllar Birim İthalatı'!$A:$N,3,0)</f>
        <v>US Dollar/Tons</v>
      </c>
      <c r="BS73" s="69">
        <f>VLOOKUP($A:$A,'9-Dünya Yıllar Birim İthalatı'!$A:$N,4,0)</f>
        <v>9953</v>
      </c>
      <c r="BT73" s="73" t="str">
        <f>VLOOKUP($A:$A,'9-Dünya Yıllar Birim İthalatı'!$A:$N,5,0)</f>
        <v>US Dollar/Tons</v>
      </c>
      <c r="BU73" s="69">
        <f>VLOOKUP($A:$A,'9-Dünya Yıllar Birim İthalatı'!$A:$N,6,0)</f>
        <v>9924</v>
      </c>
      <c r="BV73" s="73" t="str">
        <f>VLOOKUP($A:$A,'9-Dünya Yıllar Birim İthalatı'!$A:$N,7,0)</f>
        <v>US Dollar/Tons</v>
      </c>
      <c r="BW73" s="69">
        <f>VLOOKUP($A:$A,'9-Dünya Yıllar Birim İthalatı'!$A:$N,8,0)</f>
        <v>9249</v>
      </c>
      <c r="BX73" s="73" t="str">
        <f>VLOOKUP($A:$A,'9-Dünya Yıllar Birim İthalatı'!$A:$N,9,0)</f>
        <v>US Dollar/Tons</v>
      </c>
      <c r="BY73" s="69">
        <f>VLOOKUP($A:$A,'9-Dünya Yıllar Birim İthalatı'!$A:$N,10,0)</f>
        <v>10313</v>
      </c>
      <c r="BZ73" s="73" t="str">
        <f>VLOOKUP($A:$A,'9-Dünya Yıllar Birim İthalatı'!$A:$N,11,0)</f>
        <v>US Dollar/Tons</v>
      </c>
      <c r="CA73" s="69">
        <f>VLOOKUP($A:$A,'9-Dünya Yıllar Birim İthalatı'!$A:$N,12,0)</f>
        <v>691</v>
      </c>
      <c r="CB73" s="73">
        <f>VLOOKUP($A:$A,'9-Dünya Yıllar Birim İthalatı'!$A:$N,13,0)</f>
        <v>67</v>
      </c>
      <c r="CC73" s="69" t="str">
        <f>VLOOKUP($A:$A,'9-Dünya Yıllar Birim İthalatı'!$A:$N,14,0)</f>
        <v>Tons</v>
      </c>
    </row>
    <row r="74" spans="1:81" ht="27.6" x14ac:dyDescent="0.3">
      <c r="A74" s="71" t="s">
        <v>102</v>
      </c>
      <c r="B74" s="75">
        <v>378</v>
      </c>
      <c r="C74" s="75">
        <v>771</v>
      </c>
      <c r="D74" s="75">
        <v>942</v>
      </c>
      <c r="E74" s="75">
        <v>799</v>
      </c>
      <c r="F74" s="76">
        <v>671</v>
      </c>
      <c r="G74" s="75">
        <f t="shared" si="5"/>
        <v>-16.020025031289112</v>
      </c>
      <c r="H74" s="76">
        <f t="shared" si="6"/>
        <v>3.4638837208822111E-2</v>
      </c>
      <c r="I74" s="71">
        <f>VLOOKUP($A:$A,'2- Dünya Çeyrek Yıllar İthalatı'!$A:$F,2,0)</f>
        <v>184</v>
      </c>
      <c r="J74" s="71">
        <f>VLOOKUP($A:$A,'2- Dünya Çeyrek Yıllar İthalatı'!$A:$F,3,0)</f>
        <v>92</v>
      </c>
      <c r="K74" s="71">
        <f>VLOOKUP($A:$A,'2- Dünya Çeyrek Yıllar İthalatı'!$A:$F,4,0)</f>
        <v>126</v>
      </c>
      <c r="L74" s="71">
        <f>VLOOKUP($A:$A,'2- Dünya Çeyrek Yıllar İthalatı'!$A:$F,5,0)</f>
        <v>105</v>
      </c>
      <c r="M74" s="71">
        <f>VLOOKUP($A:$A,'2- Dünya Çeyrek Yıllar İthalatı'!$A:$F,6,0)</f>
        <v>61</v>
      </c>
      <c r="N74" s="71">
        <f t="shared" si="7"/>
        <v>-66.847826086956516</v>
      </c>
      <c r="O74" s="71">
        <f>VLOOKUP($A:$A,'3-TR İhracat Göstergeleri'!$A:$P,2,0)</f>
        <v>26</v>
      </c>
      <c r="P74" s="75">
        <f>VLOOKUP($A:$A,'3-TR İhracat Göstergeleri'!$A:$P,3,0)</f>
        <v>-432</v>
      </c>
      <c r="Q74" s="71">
        <f>VLOOKUP($A:$A,'3-TR İhracat Göstergeleri'!$A:$P,4,0)</f>
        <v>1.2201703545533472E-2</v>
      </c>
      <c r="R74" s="75">
        <f>VLOOKUP($A:$A,'3-TR İhracat Göstergeleri'!$A:$P,5,0)</f>
        <v>2</v>
      </c>
      <c r="S74" s="71" t="str">
        <f>VLOOKUP($A:$A,'3-TR İhracat Göstergeleri'!$A:$P,6,0)</f>
        <v>Tons</v>
      </c>
      <c r="T74" s="75">
        <f>VLOOKUP($A:$A,'3-TR İhracat Göstergeleri'!$A:$P,7,0)</f>
        <v>13000</v>
      </c>
      <c r="U74" s="71">
        <f>VLOOKUP($A:$A,'3-TR İhracat Göstergeleri'!$A:$P,8,0)</f>
        <v>76</v>
      </c>
      <c r="V74" s="75">
        <f>VLOOKUP($A:$A,'3-TR İhracat Göstergeleri'!$A:$P,9,0)</f>
        <v>5</v>
      </c>
      <c r="W74" s="71">
        <f>VLOOKUP($A:$A,'3-TR İhracat Göstergeleri'!$A:$P,10,0)</f>
        <v>-76</v>
      </c>
      <c r="X74" s="75">
        <f>VLOOKUP($A:$A,'3-TR İhracat Göstergeleri'!$A:$P,11,0)</f>
        <v>71</v>
      </c>
      <c r="Y74" s="71">
        <f>VLOOKUP($A:$A,'3-TR İhracat Göstergeleri'!$A:$P,12,0)</f>
        <v>3.4638765682946368E-2</v>
      </c>
      <c r="Z74" s="75">
        <f>VLOOKUP($A:$A,'3-TR İhracat Göstergeleri'!$A:$P,13,0)</f>
        <v>13</v>
      </c>
      <c r="AA74" s="71">
        <f>VLOOKUP($A:$A,'3-TR İhracat Göstergeleri'!$A:$P,14,0)</f>
        <v>1653</v>
      </c>
      <c r="AB74" s="75" t="str">
        <f>VLOOKUP($A:$A,'3-TR İhracat Göstergeleri'!$A:$P,15,0)</f>
        <v>0.5</v>
      </c>
      <c r="AC74" s="71">
        <f>VLOOKUP($A:$A,'3-TR İhracat Göstergeleri'!$A:$P,16,0)</f>
        <v>10</v>
      </c>
      <c r="AD74" s="75">
        <f>VLOOKUP($A:$A,'4-Dünya İthahalat Göstergeleri'!$A:$M,2,0)</f>
        <v>671</v>
      </c>
      <c r="AE74" s="71">
        <f>VLOOKUP($A:$A,'4-Dünya İthahalat Göstergeleri'!$A:$M,3,0)</f>
        <v>37006</v>
      </c>
      <c r="AF74" s="75">
        <f>VLOOKUP($A:$A,'4-Dünya İthahalat Göstergeleri'!$A:$M,4,0)</f>
        <v>63</v>
      </c>
      <c r="AG74" s="71" t="str">
        <f>VLOOKUP($A:$A,'4-Dünya İthahalat Göstergeleri'!$A:$M,5,0)</f>
        <v>Tons</v>
      </c>
      <c r="AH74" s="75">
        <f>VLOOKUP($A:$A,'4-Dünya İthahalat Göstergeleri'!$A:$M,6,0)</f>
        <v>10651</v>
      </c>
      <c r="AI74" s="71">
        <f>VLOOKUP($A:$A,'4-Dünya İthahalat Göstergeleri'!$A:$M,7,0)</f>
        <v>13</v>
      </c>
      <c r="AJ74" s="75">
        <f>VLOOKUP($A:$A,'4-Dünya İthahalat Göstergeleri'!$A:$M,8,0)</f>
        <v>17</v>
      </c>
      <c r="AK74" s="71">
        <f>VLOOKUP($A:$A,'4-Dünya İthahalat Göstergeleri'!$A:$M,9,0)</f>
        <v>-16</v>
      </c>
      <c r="AL74" s="75">
        <f>VLOOKUP($A:$A,'4-Dünya İthahalat Göstergeleri'!$A:$M,10,0)</f>
        <v>3.4638765682946368E-2</v>
      </c>
      <c r="AM74" s="71">
        <f>VLOOKUP($A:$A,'4-Dünya İthahalat Göstergeleri'!$A:$M,11,0)</f>
        <v>1653</v>
      </c>
      <c r="AN74" s="75" t="str">
        <f>VLOOKUP($A:$A,'4-Dünya İthahalat Göstergeleri'!$A:$M,12,0)</f>
        <v>0.5</v>
      </c>
      <c r="AO74" s="71">
        <f>VLOOKUP($A:$A,'4-Dünya İthahalat Göstergeleri'!$A:$M,13,0)</f>
        <v>45511</v>
      </c>
      <c r="AP74" s="75">
        <f>VLOOKUP($A:$A,'5-Dünya Yıllar İhracatı'!$A:$F,2,0)</f>
        <v>54265</v>
      </c>
      <c r="AQ74" s="71">
        <f>VLOOKUP($A:$A,'5-Dünya Yıllar İhracatı'!$A:$F,3,0)</f>
        <v>36885</v>
      </c>
      <c r="AR74" s="75">
        <f>VLOOKUP($A:$A,'5-Dünya Yıllar İhracatı'!$A:$F,4,0)</f>
        <v>56316</v>
      </c>
      <c r="AS74" s="71">
        <f>VLOOKUP($A:$A,'5-Dünya Yıllar İhracatı'!$A:$F,5,0)</f>
        <v>50934</v>
      </c>
      <c r="AT74" s="75">
        <f>VLOOKUP($A:$A,'5-Dünya Yıllar İhracatı'!$A:$F,6,0)</f>
        <v>37677</v>
      </c>
      <c r="AU74" s="71">
        <f t="shared" si="8"/>
        <v>-26.027800683237128</v>
      </c>
      <c r="AV74" s="75">
        <f t="shared" si="9"/>
        <v>106.71432642450067</v>
      </c>
      <c r="AW74" s="71">
        <f>VLOOKUP($A:$A,'6-TR Yıllar İhracatı'!$A:$H,2,0)</f>
        <v>3</v>
      </c>
      <c r="AX74" s="75">
        <f>VLOOKUP($A:$A,'6-TR Yıllar İhracatı'!$A:$H,3,0)</f>
        <v>29</v>
      </c>
      <c r="AY74" s="71">
        <f>VLOOKUP($A:$A,'6-TR Yıllar İhracatı'!$A:$H,4,0)</f>
        <v>18</v>
      </c>
      <c r="AZ74" s="75">
        <f>VLOOKUP($A:$A,'6-TR Yıllar İhracatı'!$A:$H,5,0)</f>
        <v>110</v>
      </c>
      <c r="BA74" s="71">
        <f>VLOOKUP($A:$A,'6-TR Yıllar İhracatı'!$A:$H,6,0)</f>
        <v>26</v>
      </c>
      <c r="BB74" s="75">
        <f>VLOOKUP($A:$A,'6-TR Yıllar İhracatı'!$A:$H,7,0)</f>
        <v>-763.63636363636363</v>
      </c>
      <c r="BC74" s="71">
        <f>VLOOKUP($A:$A,'6-TR Yıllar İhracatı'!$A:$H,8,0)</f>
        <v>1.2201703545533472E-2</v>
      </c>
      <c r="BD74" s="75">
        <f>VLOOKUP($A:$A,'7-TR Çeyrek Yıllar İhracatı'!$A:$H,2,0)</f>
        <v>7</v>
      </c>
      <c r="BE74" s="71">
        <f>VLOOKUP($A:$A,'7-TR Çeyrek Yıllar İhracatı'!$A:$H,3,0)</f>
        <v>6</v>
      </c>
      <c r="BF74" s="75">
        <f>VLOOKUP($A:$A,'7-TR Çeyrek Yıllar İhracatı'!$A:$H,4,0)</f>
        <v>3</v>
      </c>
      <c r="BG74" s="71">
        <f>VLOOKUP($A:$A,'7-TR Çeyrek Yıllar İhracatı'!$A:$H,5,0)</f>
        <v>9</v>
      </c>
      <c r="BH74" s="75">
        <f>VLOOKUP($A:$A,'7-TR Çeyrek Yıllar İhracatı'!$A:$H,6,0)</f>
        <v>3</v>
      </c>
      <c r="BI74" s="71">
        <f>VLOOKUP($A:$A,'7-TR Çeyrek Yıllar İhracatı'!$A:$H,7,0)</f>
        <v>-57.142857142857139</v>
      </c>
      <c r="BJ74" s="75">
        <f>VLOOKUP($A:$A,'8- TR Yıllar Birim İhracatı'!$A:$H,2,0)</f>
        <v>0</v>
      </c>
      <c r="BK74" s="71">
        <f>VLOOKUP($A:$A,'8- TR Yıllar Birim İhracatı'!$A:$H,3,0)</f>
        <v>9667</v>
      </c>
      <c r="BL74" s="75">
        <f>VLOOKUP($A:$A,'8- TR Yıllar Birim İhracatı'!$A:$H,4,0)</f>
        <v>9000</v>
      </c>
      <c r="BM74" s="71">
        <f>VLOOKUP($A:$A,'8- TR Yıllar Birim İhracatı'!$A:$H,5,0)</f>
        <v>10000</v>
      </c>
      <c r="BN74" s="75">
        <f>VLOOKUP($A:$A,'8- TR Yıllar Birim İhracatı'!$A:$H,6,0)</f>
        <v>13000</v>
      </c>
      <c r="BO74" s="71">
        <f>VLOOKUP($A:$A,'8- TR Yıllar Birim İhracatı'!$A:$H,7,0)</f>
        <v>26</v>
      </c>
      <c r="BP74" s="75">
        <f>VLOOKUP($A:$A,'8- TR Yıllar Birim İhracatı'!$A:$H,8,0)</f>
        <v>2</v>
      </c>
      <c r="BQ74" s="71">
        <f>VLOOKUP($A:$A,'9-Dünya Yıllar Birim İthalatı'!$A:$N,2,0)</f>
        <v>11118</v>
      </c>
      <c r="BR74" s="75" t="str">
        <f>VLOOKUP($A:$A,'9-Dünya Yıllar Birim İthalatı'!$A:$N,3,0)</f>
        <v>US Dollar/Tons</v>
      </c>
      <c r="BS74" s="71">
        <f>VLOOKUP($A:$A,'9-Dünya Yıllar Birim İthalatı'!$A:$N,4,0)</f>
        <v>9179</v>
      </c>
      <c r="BT74" s="75" t="str">
        <f>VLOOKUP($A:$A,'9-Dünya Yıllar Birim İthalatı'!$A:$N,5,0)</f>
        <v>US Dollar/Tons</v>
      </c>
      <c r="BU74" s="71">
        <f>VLOOKUP($A:$A,'9-Dünya Yıllar Birim İthalatı'!$A:$N,6,0)</f>
        <v>5011</v>
      </c>
      <c r="BV74" s="75" t="str">
        <f>VLOOKUP($A:$A,'9-Dünya Yıllar Birim İthalatı'!$A:$N,7,0)</f>
        <v>US Dollar/Tons</v>
      </c>
      <c r="BW74" s="71">
        <f>VLOOKUP($A:$A,'9-Dünya Yıllar Birim İthalatı'!$A:$N,8,0)</f>
        <v>7009</v>
      </c>
      <c r="BX74" s="75" t="str">
        <f>VLOOKUP($A:$A,'9-Dünya Yıllar Birim İthalatı'!$A:$N,9,0)</f>
        <v>US Dollar/Tons</v>
      </c>
      <c r="BY74" s="71">
        <f>VLOOKUP($A:$A,'9-Dünya Yıllar Birim İthalatı'!$A:$N,10,0)</f>
        <v>10651</v>
      </c>
      <c r="BZ74" s="75" t="str">
        <f>VLOOKUP($A:$A,'9-Dünya Yıllar Birim İthalatı'!$A:$N,11,0)</f>
        <v>US Dollar/Tons</v>
      </c>
      <c r="CA74" s="71">
        <f>VLOOKUP($A:$A,'9-Dünya Yıllar Birim İthalatı'!$A:$N,12,0)</f>
        <v>671</v>
      </c>
      <c r="CB74" s="75">
        <f>VLOOKUP($A:$A,'9-Dünya Yıllar Birim İthalatı'!$A:$N,13,0)</f>
        <v>63</v>
      </c>
      <c r="CC74" s="71" t="str">
        <f>VLOOKUP($A:$A,'9-Dünya Yıllar Birim İthalatı'!$A:$N,14,0)</f>
        <v>Tons</v>
      </c>
    </row>
    <row r="75" spans="1:81" ht="55.2" x14ac:dyDescent="0.3">
      <c r="A75" s="69" t="s">
        <v>101</v>
      </c>
      <c r="B75" s="73">
        <v>900</v>
      </c>
      <c r="C75" s="73">
        <v>696</v>
      </c>
      <c r="D75" s="73">
        <v>1140</v>
      </c>
      <c r="E75" s="73">
        <v>1078</v>
      </c>
      <c r="F75" s="74">
        <v>551</v>
      </c>
      <c r="G75" s="73">
        <f t="shared" si="5"/>
        <v>-48.886827458256029</v>
      </c>
      <c r="H75" s="74">
        <f t="shared" si="6"/>
        <v>2.8444112223637831E-2</v>
      </c>
      <c r="I75" s="69">
        <f>VLOOKUP($A:$A,'2- Dünya Çeyrek Yıllar İthalatı'!$A:$F,2,0)</f>
        <v>186</v>
      </c>
      <c r="J75" s="69">
        <f>VLOOKUP($A:$A,'2- Dünya Çeyrek Yıllar İthalatı'!$A:$F,3,0)</f>
        <v>179</v>
      </c>
      <c r="K75" s="69">
        <f>VLOOKUP($A:$A,'2- Dünya Çeyrek Yıllar İthalatı'!$A:$F,4,0)</f>
        <v>120</v>
      </c>
      <c r="L75" s="69">
        <f>VLOOKUP($A:$A,'2- Dünya Çeyrek Yıllar İthalatı'!$A:$F,5,0)</f>
        <v>45</v>
      </c>
      <c r="M75" s="69">
        <f>VLOOKUP($A:$A,'2- Dünya Çeyrek Yıllar İthalatı'!$A:$F,6,0)</f>
        <v>146</v>
      </c>
      <c r="N75" s="69">
        <f t="shared" si="7"/>
        <v>-21.50537634408602</v>
      </c>
      <c r="O75" s="69">
        <f>VLOOKUP($A:$A,'3-TR İhracat Göstergeleri'!$A:$P,2,0)</f>
        <v>363</v>
      </c>
      <c r="P75" s="73">
        <f>VLOOKUP($A:$A,'3-TR İhracat Göstergeleri'!$A:$P,3,0)</f>
        <v>363</v>
      </c>
      <c r="Q75" s="69">
        <f>VLOOKUP($A:$A,'3-TR İhracat Göstergeleri'!$A:$P,4,0)</f>
        <v>0.1703545533472558</v>
      </c>
      <c r="R75" s="73">
        <f>VLOOKUP($A:$A,'3-TR İhracat Göstergeleri'!$A:$P,5,0)</f>
        <v>19</v>
      </c>
      <c r="S75" s="69" t="str">
        <f>VLOOKUP($A:$A,'3-TR İhracat Göstergeleri'!$A:$P,6,0)</f>
        <v>Tons</v>
      </c>
      <c r="T75" s="73">
        <f>VLOOKUP($A:$A,'3-TR İhracat Göstergeleri'!$A:$P,7,0)</f>
        <v>19105</v>
      </c>
      <c r="U75" s="69">
        <f>VLOOKUP($A:$A,'3-TR İhracat Göstergeleri'!$A:$P,8,0)</f>
        <v>-2</v>
      </c>
      <c r="V75" s="73">
        <f>VLOOKUP($A:$A,'3-TR İhracat Göstergeleri'!$A:$P,9,0)</f>
        <v>-18</v>
      </c>
      <c r="W75" s="69">
        <f>VLOOKUP($A:$A,'3-TR İhracat Göstergeleri'!$A:$P,10,0)</f>
        <v>-28</v>
      </c>
      <c r="X75" s="73">
        <f>VLOOKUP($A:$A,'3-TR İhracat Göstergeleri'!$A:$P,11,0)</f>
        <v>72</v>
      </c>
      <c r="Y75" s="69">
        <f>VLOOKUP($A:$A,'3-TR İhracat Göstergeleri'!$A:$P,12,0)</f>
        <v>2.8444053489274885E-2</v>
      </c>
      <c r="Z75" s="73">
        <f>VLOOKUP($A:$A,'3-TR İhracat Göstergeleri'!$A:$P,13,0)</f>
        <v>-5</v>
      </c>
      <c r="AA75" s="69">
        <f>VLOOKUP($A:$A,'3-TR İhracat Göstergeleri'!$A:$P,14,0)</f>
        <v>11417</v>
      </c>
      <c r="AB75" s="73" t="str">
        <f>VLOOKUP($A:$A,'3-TR İhracat Göstergeleri'!$A:$P,15,0)</f>
        <v>0.27</v>
      </c>
      <c r="AC75" s="69">
        <f>VLOOKUP($A:$A,'3-TR İhracat Göstergeleri'!$A:$P,16,0)</f>
        <v>5</v>
      </c>
      <c r="AD75" s="73">
        <f>VLOOKUP($A:$A,'4-Dünya İthahalat Göstergeleri'!$A:$M,2,0)</f>
        <v>551</v>
      </c>
      <c r="AE75" s="69">
        <f>VLOOKUP($A:$A,'4-Dünya İthahalat Göstergeleri'!$A:$M,3,0)</f>
        <v>-376</v>
      </c>
      <c r="AF75" s="73">
        <f>VLOOKUP($A:$A,'4-Dünya İthahalat Göstergeleri'!$A:$M,4,0)</f>
        <v>331</v>
      </c>
      <c r="AG75" s="69" t="str">
        <f>VLOOKUP($A:$A,'4-Dünya İthahalat Göstergeleri'!$A:$M,5,0)</f>
        <v>1000 square meters</v>
      </c>
      <c r="AH75" s="73">
        <f>VLOOKUP($A:$A,'4-Dünya İthahalat Göstergeleri'!$A:$M,6,0)</f>
        <v>1665</v>
      </c>
      <c r="AI75" s="69">
        <f>VLOOKUP($A:$A,'4-Dünya İthahalat Göstergeleri'!$A:$M,7,0)</f>
        <v>-5</v>
      </c>
      <c r="AJ75" s="73">
        <f>VLOOKUP($A:$A,'4-Dünya İthahalat Göstergeleri'!$A:$M,8,0)</f>
        <v>8</v>
      </c>
      <c r="AK75" s="69">
        <f>VLOOKUP($A:$A,'4-Dünya İthahalat Göstergeleri'!$A:$M,9,0)</f>
        <v>-49</v>
      </c>
      <c r="AL75" s="73">
        <f>VLOOKUP($A:$A,'4-Dünya İthahalat Göstergeleri'!$A:$M,10,0)</f>
        <v>2.8444053489274885E-2</v>
      </c>
      <c r="AM75" s="69">
        <f>VLOOKUP($A:$A,'4-Dünya İthahalat Göstergeleri'!$A:$M,11,0)</f>
        <v>11417</v>
      </c>
      <c r="AN75" s="73" t="str">
        <f>VLOOKUP($A:$A,'4-Dünya İthahalat Göstergeleri'!$A:$M,12,0)</f>
        <v>0.27</v>
      </c>
      <c r="AO75" s="69">
        <f>VLOOKUP($A:$A,'4-Dünya İthahalat Göstergeleri'!$A:$M,13,0)</f>
        <v>45325</v>
      </c>
      <c r="AP75" s="73">
        <f>VLOOKUP($A:$A,'5-Dünya Yıllar İhracatı'!$A:$F,2,0)</f>
        <v>20</v>
      </c>
      <c r="AQ75" s="69">
        <f>VLOOKUP($A:$A,'5-Dünya Yıllar İhracatı'!$A:$F,3,0)</f>
        <v>26</v>
      </c>
      <c r="AR75" s="73">
        <f>VLOOKUP($A:$A,'5-Dünya Yıllar İhracatı'!$A:$F,4,0)</f>
        <v>51</v>
      </c>
      <c r="AS75" s="69">
        <f>VLOOKUP($A:$A,'5-Dünya Yıllar İhracatı'!$A:$F,5,0)</f>
        <v>111</v>
      </c>
      <c r="AT75" s="73">
        <f>VLOOKUP($A:$A,'5-Dünya Yıllar İhracatı'!$A:$F,6,0)</f>
        <v>175</v>
      </c>
      <c r="AU75" s="69">
        <f t="shared" si="8"/>
        <v>57.657657657657658</v>
      </c>
      <c r="AV75" s="73">
        <f t="shared" si="9"/>
        <v>-236.39715760210524</v>
      </c>
      <c r="AW75" s="69">
        <f>VLOOKUP($A:$A,'6-TR Yıllar İhracatı'!$A:$H,2,0)</f>
        <v>409</v>
      </c>
      <c r="AX75" s="73">
        <f>VLOOKUP($A:$A,'6-TR Yıllar İhracatı'!$A:$H,3,0)</f>
        <v>477</v>
      </c>
      <c r="AY75" s="69">
        <f>VLOOKUP($A:$A,'6-TR Yıllar İhracatı'!$A:$H,4,0)</f>
        <v>804</v>
      </c>
      <c r="AZ75" s="73">
        <f>VLOOKUP($A:$A,'6-TR Yıllar İhracatı'!$A:$H,5,0)</f>
        <v>504</v>
      </c>
      <c r="BA75" s="69">
        <f>VLOOKUP($A:$A,'6-TR Yıllar İhracatı'!$A:$H,6,0)</f>
        <v>363</v>
      </c>
      <c r="BB75" s="73">
        <f>VLOOKUP($A:$A,'6-TR Yıllar İhracatı'!$A:$H,7,0)</f>
        <v>-279.76190476190476</v>
      </c>
      <c r="BC75" s="69">
        <f>VLOOKUP($A:$A,'6-TR Yıllar İhracatı'!$A:$H,8,0)</f>
        <v>0.1703545533472558</v>
      </c>
      <c r="BD75" s="73">
        <f>VLOOKUP($A:$A,'7-TR Çeyrek Yıllar İhracatı'!$A:$H,2,0)</f>
        <v>95</v>
      </c>
      <c r="BE75" s="69">
        <f>VLOOKUP($A:$A,'7-TR Çeyrek Yıllar İhracatı'!$A:$H,3,0)</f>
        <v>108</v>
      </c>
      <c r="BF75" s="73">
        <f>VLOOKUP($A:$A,'7-TR Çeyrek Yıllar İhracatı'!$A:$H,4,0)</f>
        <v>108</v>
      </c>
      <c r="BG75" s="69">
        <f>VLOOKUP($A:$A,'7-TR Çeyrek Yıllar İhracatı'!$A:$H,5,0)</f>
        <v>46</v>
      </c>
      <c r="BH75" s="73">
        <f>VLOOKUP($A:$A,'7-TR Çeyrek Yıllar İhracatı'!$A:$H,6,0)</f>
        <v>54</v>
      </c>
      <c r="BI75" s="69">
        <f>VLOOKUP($A:$A,'7-TR Çeyrek Yıllar İhracatı'!$A:$H,7,0)</f>
        <v>-43.15789473684211</v>
      </c>
      <c r="BJ75" s="73">
        <f>VLOOKUP($A:$A,'8- TR Yıllar Birim İhracatı'!$A:$H,2,0)</f>
        <v>8347</v>
      </c>
      <c r="BK75" s="69">
        <f>VLOOKUP($A:$A,'8- TR Yıllar Birim İhracatı'!$A:$H,3,0)</f>
        <v>8224</v>
      </c>
      <c r="BL75" s="73">
        <f>VLOOKUP($A:$A,'8- TR Yıllar Birim İhracatı'!$A:$H,4,0)</f>
        <v>8553</v>
      </c>
      <c r="BM75" s="69">
        <f>VLOOKUP($A:$A,'8- TR Yıllar Birim İhracatı'!$A:$H,5,0)</f>
        <v>9882</v>
      </c>
      <c r="BN75" s="73">
        <f>VLOOKUP($A:$A,'8- TR Yıllar Birim İhracatı'!$A:$H,6,0)</f>
        <v>19105</v>
      </c>
      <c r="BO75" s="69">
        <f>VLOOKUP($A:$A,'8- TR Yıllar Birim İhracatı'!$A:$H,7,0)</f>
        <v>363</v>
      </c>
      <c r="BP75" s="73">
        <f>VLOOKUP($A:$A,'8- TR Yıllar Birim İhracatı'!$A:$H,8,0)</f>
        <v>19</v>
      </c>
      <c r="BQ75" s="69">
        <f>VLOOKUP($A:$A,'9-Dünya Yıllar Birim İthalatı'!$A:$N,2,0)</f>
        <v>3203</v>
      </c>
      <c r="BR75" s="73" t="str">
        <f>VLOOKUP($A:$A,'9-Dünya Yıllar Birim İthalatı'!$A:$N,3,0)</f>
        <v>US Dollar/1000 square meters</v>
      </c>
      <c r="BS75" s="69">
        <f>VLOOKUP($A:$A,'9-Dünya Yıllar Birim İthalatı'!$A:$N,4,0)</f>
        <v>4047</v>
      </c>
      <c r="BT75" s="73" t="str">
        <f>VLOOKUP($A:$A,'9-Dünya Yıllar Birim İthalatı'!$A:$N,5,0)</f>
        <v>US Dollar/1000 square meters</v>
      </c>
      <c r="BU75" s="69">
        <f>VLOOKUP($A:$A,'9-Dünya Yıllar Birim İthalatı'!$A:$N,6,0)</f>
        <v>3891</v>
      </c>
      <c r="BV75" s="73" t="str">
        <f>VLOOKUP($A:$A,'9-Dünya Yıllar Birim İthalatı'!$A:$N,7,0)</f>
        <v>US Dollar/1000 square meters</v>
      </c>
      <c r="BW75" s="69">
        <f>VLOOKUP($A:$A,'9-Dünya Yıllar Birim İthalatı'!$A:$N,8,0)</f>
        <v>4083</v>
      </c>
      <c r="BX75" s="73" t="str">
        <f>VLOOKUP($A:$A,'9-Dünya Yıllar Birim İthalatı'!$A:$N,9,0)</f>
        <v>US Dollar/1000 square meters</v>
      </c>
      <c r="BY75" s="69">
        <f>VLOOKUP($A:$A,'9-Dünya Yıllar Birim İthalatı'!$A:$N,10,0)</f>
        <v>1665</v>
      </c>
      <c r="BZ75" s="73" t="str">
        <f>VLOOKUP($A:$A,'9-Dünya Yıllar Birim İthalatı'!$A:$N,11,0)</f>
        <v>US Dollar/1000 square meters</v>
      </c>
      <c r="CA75" s="69">
        <f>VLOOKUP($A:$A,'9-Dünya Yıllar Birim İthalatı'!$A:$N,12,0)</f>
        <v>551</v>
      </c>
      <c r="CB75" s="73">
        <f>VLOOKUP($A:$A,'9-Dünya Yıllar Birim İthalatı'!$A:$N,13,0)</f>
        <v>331</v>
      </c>
      <c r="CC75" s="69" t="str">
        <f>VLOOKUP($A:$A,'9-Dünya Yıllar Birim İthalatı'!$A:$N,14,0)</f>
        <v>1000 square meters</v>
      </c>
    </row>
    <row r="76" spans="1:81" ht="27.6" x14ac:dyDescent="0.3">
      <c r="A76" s="71" t="s">
        <v>100</v>
      </c>
      <c r="B76" s="72">
        <v>1814</v>
      </c>
      <c r="C76" s="72">
        <v>2540</v>
      </c>
      <c r="D76" s="72">
        <v>1352</v>
      </c>
      <c r="E76" s="72">
        <v>3170</v>
      </c>
      <c r="F76" s="72">
        <v>501</v>
      </c>
      <c r="G76" s="72">
        <f t="shared" si="5"/>
        <v>-84.195583596214504</v>
      </c>
      <c r="H76" s="72">
        <f t="shared" si="6"/>
        <v>2.5862976813144378E-2</v>
      </c>
      <c r="I76" s="71" t="e">
        <f>VLOOKUP($A:$A,'2- Dünya Çeyrek Yıllar İthalatı'!$A:$F,2,0)</f>
        <v>#N/A</v>
      </c>
      <c r="J76" s="71" t="e">
        <f>VLOOKUP($A:$A,'2- Dünya Çeyrek Yıllar İthalatı'!$A:$F,3,0)</f>
        <v>#N/A</v>
      </c>
      <c r="K76" s="71" t="e">
        <f>VLOOKUP($A:$A,'2- Dünya Çeyrek Yıllar İthalatı'!$A:$F,4,0)</f>
        <v>#N/A</v>
      </c>
      <c r="L76" s="71" t="e">
        <f>VLOOKUP($A:$A,'2- Dünya Çeyrek Yıllar İthalatı'!$A:$F,5,0)</f>
        <v>#N/A</v>
      </c>
      <c r="M76" s="71" t="e">
        <f>VLOOKUP($A:$A,'2- Dünya Çeyrek Yıllar İthalatı'!$A:$F,6,0)</f>
        <v>#N/A</v>
      </c>
      <c r="N76" s="71" t="e">
        <f t="shared" si="7"/>
        <v>#N/A</v>
      </c>
      <c r="O76" s="71">
        <f>VLOOKUP($A:$A,'3-TR İhracat Göstergeleri'!$A:$P,2,0)</f>
        <v>2</v>
      </c>
      <c r="P76" s="72">
        <f>VLOOKUP($A:$A,'3-TR İhracat Göstergeleri'!$A:$P,3,0)</f>
        <v>-551</v>
      </c>
      <c r="Q76" s="71">
        <f>VLOOKUP($A:$A,'3-TR İhracat Göstergeleri'!$A:$P,4,0)</f>
        <v>9.3859258042565169E-4</v>
      </c>
      <c r="R76" s="72">
        <f>VLOOKUP($A:$A,'3-TR İhracat Göstergeleri'!$A:$P,5,0)</f>
        <v>1</v>
      </c>
      <c r="S76" s="71" t="str">
        <f>VLOOKUP($A:$A,'3-TR İhracat Göstergeleri'!$A:$P,6,0)</f>
        <v>Tons</v>
      </c>
      <c r="T76" s="72">
        <f>VLOOKUP($A:$A,'3-TR İhracat Göstergeleri'!$A:$P,7,0)</f>
        <v>2000</v>
      </c>
      <c r="U76" s="71">
        <f>VLOOKUP($A:$A,'3-TR İhracat Göstergeleri'!$A:$P,8,0)</f>
        <v>0</v>
      </c>
      <c r="V76" s="72">
        <f>VLOOKUP($A:$A,'3-TR İhracat Göstergeleri'!$A:$P,9,0)</f>
        <v>0</v>
      </c>
      <c r="W76" s="71">
        <f>VLOOKUP($A:$A,'3-TR İhracat Göstergeleri'!$A:$P,10,0)</f>
        <v>-35</v>
      </c>
      <c r="X76" s="72">
        <f>VLOOKUP($A:$A,'3-TR İhracat Göstergeleri'!$A:$P,11,0)</f>
        <v>73</v>
      </c>
      <c r="Y76" s="71">
        <f>VLOOKUP($A:$A,'3-TR İhracat Göstergeleri'!$A:$P,12,0)</f>
        <v>2.5914546010192364E-2</v>
      </c>
      <c r="Z76" s="72">
        <f>VLOOKUP($A:$A,'3-TR İhracat Göstergeleri'!$A:$P,13,0)</f>
        <v>-21</v>
      </c>
      <c r="AA76" s="71">
        <f>VLOOKUP($A:$A,'3-TR İhracat Göstergeleri'!$A:$P,14,0)</f>
        <v>5710</v>
      </c>
      <c r="AB76" s="72" t="str">
        <f>VLOOKUP($A:$A,'3-TR İhracat Göstergeleri'!$A:$P,15,0)</f>
        <v>0.5</v>
      </c>
      <c r="AC76" s="71">
        <f>VLOOKUP($A:$A,'3-TR İhracat Göstergeleri'!$A:$P,16,0)</f>
        <v>30</v>
      </c>
      <c r="AD76" s="72">
        <f>VLOOKUP($A:$A,'4-Dünya İthahalat Göstergeleri'!$A:$M,2,0)</f>
        <v>502</v>
      </c>
      <c r="AE76" s="71">
        <f>VLOOKUP($A:$A,'4-Dünya İthahalat Göstergeleri'!$A:$M,3,0)</f>
        <v>1155</v>
      </c>
      <c r="AF76" s="72">
        <f>VLOOKUP($A:$A,'4-Dünya İthahalat Göstergeleri'!$A:$M,4,0)</f>
        <v>97</v>
      </c>
      <c r="AG76" s="71" t="str">
        <f>VLOOKUP($A:$A,'4-Dünya İthahalat Göstergeleri'!$A:$M,5,0)</f>
        <v>Tons</v>
      </c>
      <c r="AH76" s="72">
        <f>VLOOKUP($A:$A,'4-Dünya İthahalat Göstergeleri'!$A:$M,6,0)</f>
        <v>5175</v>
      </c>
      <c r="AI76" s="71">
        <f>VLOOKUP($A:$A,'4-Dünya İthahalat Göstergeleri'!$A:$M,7,0)</f>
        <v>-21</v>
      </c>
      <c r="AJ76" s="72">
        <f>VLOOKUP($A:$A,'4-Dünya İthahalat Göstergeleri'!$A:$M,8,0)</f>
        <v>0</v>
      </c>
      <c r="AK76" s="71">
        <f>VLOOKUP($A:$A,'4-Dünya İthahalat Göstergeleri'!$A:$M,9,0)</f>
        <v>-84</v>
      </c>
      <c r="AL76" s="72">
        <f>VLOOKUP($A:$A,'4-Dünya İthahalat Göstergeleri'!$A:$M,10,0)</f>
        <v>2.5914546010192364E-2</v>
      </c>
      <c r="AM76" s="71">
        <f>VLOOKUP($A:$A,'4-Dünya İthahalat Göstergeleri'!$A:$M,11,0)</f>
        <v>5710</v>
      </c>
      <c r="AN76" s="72" t="str">
        <f>VLOOKUP($A:$A,'4-Dünya İthahalat Göstergeleri'!$A:$M,12,0)</f>
        <v>0.5</v>
      </c>
      <c r="AO76" s="71">
        <f>VLOOKUP($A:$A,'4-Dünya İthahalat Göstergeleri'!$A:$M,13,0)</f>
        <v>45529</v>
      </c>
      <c r="AP76" s="72">
        <f>VLOOKUP($A:$A,'5-Dünya Yıllar İhracatı'!$A:$F,2,0)</f>
        <v>110</v>
      </c>
      <c r="AQ76" s="71">
        <f>VLOOKUP($A:$A,'5-Dünya Yıllar İhracatı'!$A:$F,3,0)</f>
        <v>346</v>
      </c>
      <c r="AR76" s="72">
        <f>VLOOKUP($A:$A,'5-Dünya Yıllar İhracatı'!$A:$F,4,0)</f>
        <v>1859</v>
      </c>
      <c r="AS76" s="71">
        <f>VLOOKUP($A:$A,'5-Dünya Yıllar İhracatı'!$A:$F,5,0)</f>
        <v>2113</v>
      </c>
      <c r="AT76" s="72">
        <f>VLOOKUP($A:$A,'5-Dünya Yıllar İhracatı'!$A:$F,6,0)</f>
        <v>1657</v>
      </c>
      <c r="AU76" s="71">
        <f t="shared" si="8"/>
        <v>-21.580690960719355</v>
      </c>
      <c r="AV76" s="72">
        <f t="shared" si="9"/>
        <v>88.481117850716984</v>
      </c>
      <c r="AW76" s="71">
        <f>VLOOKUP($A:$A,'6-TR Yıllar İhracatı'!$A:$H,2,0)</f>
        <v>0</v>
      </c>
      <c r="AX76" s="72">
        <f>VLOOKUP($A:$A,'6-TR Yıllar İhracatı'!$A:$H,3,0)</f>
        <v>0</v>
      </c>
      <c r="AY76" s="71">
        <f>VLOOKUP($A:$A,'6-TR Yıllar İhracatı'!$A:$H,4,0)</f>
        <v>13</v>
      </c>
      <c r="AZ76" s="72">
        <f>VLOOKUP($A:$A,'6-TR Yıllar İhracatı'!$A:$H,5,0)</f>
        <v>3</v>
      </c>
      <c r="BA76" s="71">
        <f>VLOOKUP($A:$A,'6-TR Yıllar İhracatı'!$A:$H,6,0)</f>
        <v>2</v>
      </c>
      <c r="BB76" s="72">
        <f>VLOOKUP($A:$A,'6-TR Yıllar İhracatı'!$A:$H,7,0)</f>
        <v>-333.33333333333331</v>
      </c>
      <c r="BC76" s="71">
        <f>VLOOKUP($A:$A,'6-TR Yıllar İhracatı'!$A:$H,8,0)</f>
        <v>9.3859258042565169E-4</v>
      </c>
      <c r="BD76" s="72">
        <f>VLOOKUP($A:$A,'7-TR Çeyrek Yıllar İhracatı'!$A:$H,2,0)</f>
        <v>0</v>
      </c>
      <c r="BE76" s="71">
        <f>VLOOKUP($A:$A,'7-TR Çeyrek Yıllar İhracatı'!$A:$H,3,0)</f>
        <v>0</v>
      </c>
      <c r="BF76" s="72">
        <f>VLOOKUP($A:$A,'7-TR Çeyrek Yıllar İhracatı'!$A:$H,4,0)</f>
        <v>0</v>
      </c>
      <c r="BG76" s="71">
        <f>VLOOKUP($A:$A,'7-TR Çeyrek Yıllar İhracatı'!$A:$H,5,0)</f>
        <v>1</v>
      </c>
      <c r="BH76" s="72">
        <f>VLOOKUP($A:$A,'7-TR Çeyrek Yıllar İhracatı'!$A:$H,6,0)</f>
        <v>0</v>
      </c>
      <c r="BI76" s="71" t="e">
        <f>VLOOKUP($A:$A,'7-TR Çeyrek Yıllar İhracatı'!$A:$H,7,0)</f>
        <v>#DIV/0!</v>
      </c>
      <c r="BJ76" s="72">
        <f>VLOOKUP($A:$A,'8- TR Yıllar Birim İhracatı'!$A:$H,2,0)</f>
        <v>0</v>
      </c>
      <c r="BK76" s="71">
        <f>VLOOKUP($A:$A,'8- TR Yıllar Birim İhracatı'!$A:$H,3,0)</f>
        <v>0</v>
      </c>
      <c r="BL76" s="72">
        <f>VLOOKUP($A:$A,'8- TR Yıllar Birim İhracatı'!$A:$H,4,0)</f>
        <v>6500</v>
      </c>
      <c r="BM76" s="71">
        <f>VLOOKUP($A:$A,'8- TR Yıllar Birim İhracatı'!$A:$H,5,0)</f>
        <v>3000</v>
      </c>
      <c r="BN76" s="72">
        <f>VLOOKUP($A:$A,'8- TR Yıllar Birim İhracatı'!$A:$H,6,0)</f>
        <v>2000</v>
      </c>
      <c r="BO76" s="71">
        <f>VLOOKUP($A:$A,'8- TR Yıllar Birim İhracatı'!$A:$H,7,0)</f>
        <v>2</v>
      </c>
      <c r="BP76" s="72">
        <f>VLOOKUP($A:$A,'8- TR Yıllar Birim İhracatı'!$A:$H,8,0)</f>
        <v>1</v>
      </c>
      <c r="BQ76" s="71">
        <f>VLOOKUP($A:$A,'9-Dünya Yıllar Birim İthalatı'!$A:$N,2,0)</f>
        <v>2889</v>
      </c>
      <c r="BR76" s="72" t="str">
        <f>VLOOKUP($A:$A,'9-Dünya Yıllar Birim İthalatı'!$A:$N,3,0)</f>
        <v>US Dollar/Tons</v>
      </c>
      <c r="BS76" s="71">
        <f>VLOOKUP($A:$A,'9-Dünya Yıllar Birim İthalatı'!$A:$N,4,0)</f>
        <v>3273</v>
      </c>
      <c r="BT76" s="72" t="str">
        <f>VLOOKUP($A:$A,'9-Dünya Yıllar Birim İthalatı'!$A:$N,5,0)</f>
        <v>US Dollar/Tons</v>
      </c>
      <c r="BU76" s="71">
        <f>VLOOKUP($A:$A,'9-Dünya Yıllar Birim İthalatı'!$A:$N,6,0)</f>
        <v>2895</v>
      </c>
      <c r="BV76" s="72" t="str">
        <f>VLOOKUP($A:$A,'9-Dünya Yıllar Birim İthalatı'!$A:$N,7,0)</f>
        <v>US Dollar/Tons</v>
      </c>
      <c r="BW76" s="71">
        <f>VLOOKUP($A:$A,'9-Dünya Yıllar Birim İthalatı'!$A:$N,8,0)</f>
        <v>3885</v>
      </c>
      <c r="BX76" s="72" t="str">
        <f>VLOOKUP($A:$A,'9-Dünya Yıllar Birim İthalatı'!$A:$N,9,0)</f>
        <v>US Dollar/Tons</v>
      </c>
      <c r="BY76" s="71">
        <f>VLOOKUP($A:$A,'9-Dünya Yıllar Birim İthalatı'!$A:$N,10,0)</f>
        <v>5165</v>
      </c>
      <c r="BZ76" s="72" t="str">
        <f>VLOOKUP($A:$A,'9-Dünya Yıllar Birim İthalatı'!$A:$N,11,0)</f>
        <v>US Dollar/Tons</v>
      </c>
      <c r="CA76" s="71">
        <f>VLOOKUP($A:$A,'9-Dünya Yıllar Birim İthalatı'!$A:$N,12,0)</f>
        <v>501</v>
      </c>
      <c r="CB76" s="72">
        <f>VLOOKUP($A:$A,'9-Dünya Yıllar Birim İthalatı'!$A:$N,13,0)</f>
        <v>97</v>
      </c>
      <c r="CC76" s="71" t="str">
        <f>VLOOKUP($A:$A,'9-Dünya Yıllar Birim İthalatı'!$A:$N,14,0)</f>
        <v>Tons</v>
      </c>
    </row>
    <row r="77" spans="1:81" ht="27.6" x14ac:dyDescent="0.3">
      <c r="A77" s="69" t="s">
        <v>99</v>
      </c>
      <c r="B77" s="73">
        <v>376</v>
      </c>
      <c r="C77" s="73">
        <v>398</v>
      </c>
      <c r="D77" s="73">
        <v>1145</v>
      </c>
      <c r="E77" s="73">
        <v>277</v>
      </c>
      <c r="F77" s="74">
        <v>484</v>
      </c>
      <c r="G77" s="73">
        <f t="shared" si="5"/>
        <v>74.729241877256314</v>
      </c>
      <c r="H77" s="74">
        <f t="shared" si="6"/>
        <v>2.4985390773576609E-2</v>
      </c>
      <c r="I77" s="69">
        <f>VLOOKUP($A:$A,'2- Dünya Çeyrek Yıllar İthalatı'!$A:$F,2,0)</f>
        <v>94</v>
      </c>
      <c r="J77" s="69">
        <f>VLOOKUP($A:$A,'2- Dünya Çeyrek Yıllar İthalatı'!$A:$F,3,0)</f>
        <v>53</v>
      </c>
      <c r="K77" s="69">
        <f>VLOOKUP($A:$A,'2- Dünya Çeyrek Yıllar İthalatı'!$A:$F,4,0)</f>
        <v>284</v>
      </c>
      <c r="L77" s="69">
        <f>VLOOKUP($A:$A,'2- Dünya Çeyrek Yıllar İthalatı'!$A:$F,5,0)</f>
        <v>255</v>
      </c>
      <c r="M77" s="69">
        <f>VLOOKUP($A:$A,'2- Dünya Çeyrek Yıllar İthalatı'!$A:$F,6,0)</f>
        <v>88</v>
      </c>
      <c r="N77" s="69">
        <f t="shared" si="7"/>
        <v>-6.3829787234042552</v>
      </c>
      <c r="O77" s="69">
        <f>VLOOKUP($A:$A,'3-TR İhracat Göstergeleri'!$A:$P,2,0)</f>
        <v>13</v>
      </c>
      <c r="P77" s="73">
        <f>VLOOKUP($A:$A,'3-TR İhracat Göstergeleri'!$A:$P,3,0)</f>
        <v>13</v>
      </c>
      <c r="Q77" s="69">
        <f>VLOOKUP($A:$A,'3-TR İhracat Göstergeleri'!$A:$P,4,0)</f>
        <v>6.100851772766736E-3</v>
      </c>
      <c r="R77" s="73">
        <f>VLOOKUP($A:$A,'3-TR İhracat Göstergeleri'!$A:$P,5,0)</f>
        <v>2</v>
      </c>
      <c r="S77" s="69" t="str">
        <f>VLOOKUP($A:$A,'3-TR İhracat Göstergeleri'!$A:$P,6,0)</f>
        <v>Tons</v>
      </c>
      <c r="T77" s="73">
        <f>VLOOKUP($A:$A,'3-TR İhracat Göstergeleri'!$A:$P,7,0)</f>
        <v>6500</v>
      </c>
      <c r="U77" s="69">
        <f>VLOOKUP($A:$A,'3-TR İhracat Göstergeleri'!$A:$P,8,0)</f>
        <v>177</v>
      </c>
      <c r="V77" s="73">
        <f>VLOOKUP($A:$A,'3-TR İhracat Göstergeleri'!$A:$P,9,0)</f>
        <v>-12</v>
      </c>
      <c r="W77" s="69">
        <f>VLOOKUP($A:$A,'3-TR İhracat Göstergeleri'!$A:$P,10,0)</f>
        <v>-14</v>
      </c>
      <c r="X77" s="73">
        <f>VLOOKUP($A:$A,'3-TR İhracat Göstergeleri'!$A:$P,11,0)</f>
        <v>74</v>
      </c>
      <c r="Y77" s="69">
        <f>VLOOKUP($A:$A,'3-TR İhracat Göstergeleri'!$A:$P,12,0)</f>
        <v>2.4985339181141646E-2</v>
      </c>
      <c r="Z77" s="73">
        <f>VLOOKUP($A:$A,'3-TR İhracat Göstergeleri'!$A:$P,13,0)</f>
        <v>1</v>
      </c>
      <c r="AA77" s="69">
        <f>VLOOKUP($A:$A,'3-TR İhracat Göstergeleri'!$A:$P,14,0)</f>
        <v>1559</v>
      </c>
      <c r="AB77" s="73" t="str">
        <f>VLOOKUP($A:$A,'3-TR İhracat Göstergeleri'!$A:$P,15,0)</f>
        <v>0.25</v>
      </c>
      <c r="AC77" s="69">
        <f>VLOOKUP($A:$A,'3-TR İhracat Göstergeleri'!$A:$P,16,0)</f>
        <v>0</v>
      </c>
      <c r="AD77" s="73">
        <f>VLOOKUP($A:$A,'4-Dünya İthahalat Göstergeleri'!$A:$M,2,0)</f>
        <v>484</v>
      </c>
      <c r="AE77" s="69">
        <f>VLOOKUP($A:$A,'4-Dünya İthahalat Göstergeleri'!$A:$M,3,0)</f>
        <v>-26</v>
      </c>
      <c r="AF77" s="73">
        <f>VLOOKUP($A:$A,'4-Dünya İthahalat Göstergeleri'!$A:$M,4,0)</f>
        <v>47</v>
      </c>
      <c r="AG77" s="69" t="str">
        <f>VLOOKUP($A:$A,'4-Dünya İthahalat Göstergeleri'!$A:$M,5,0)</f>
        <v>Tons</v>
      </c>
      <c r="AH77" s="73">
        <f>VLOOKUP($A:$A,'4-Dünya İthahalat Göstergeleri'!$A:$M,6,0)</f>
        <v>10298</v>
      </c>
      <c r="AI77" s="69">
        <f>VLOOKUP($A:$A,'4-Dünya İthahalat Göstergeleri'!$A:$M,7,0)</f>
        <v>1</v>
      </c>
      <c r="AJ77" s="73">
        <f>VLOOKUP($A:$A,'4-Dünya İthahalat Göstergeleri'!$A:$M,8,0)</f>
        <v>-26</v>
      </c>
      <c r="AK77" s="69">
        <f>VLOOKUP($A:$A,'4-Dünya İthahalat Göstergeleri'!$A:$M,9,0)</f>
        <v>75</v>
      </c>
      <c r="AL77" s="73">
        <f>VLOOKUP($A:$A,'4-Dünya İthahalat Göstergeleri'!$A:$M,10,0)</f>
        <v>2.4985339181141646E-2</v>
      </c>
      <c r="AM77" s="69">
        <f>VLOOKUP($A:$A,'4-Dünya İthahalat Göstergeleri'!$A:$M,11,0)</f>
        <v>1559</v>
      </c>
      <c r="AN77" s="73" t="str">
        <f>VLOOKUP($A:$A,'4-Dünya İthahalat Göstergeleri'!$A:$M,12,0)</f>
        <v>0.25</v>
      </c>
      <c r="AO77" s="69">
        <f>VLOOKUP($A:$A,'4-Dünya İthahalat Göstergeleri'!$A:$M,13,0)</f>
        <v>45506</v>
      </c>
      <c r="AP77" s="73">
        <f>VLOOKUP($A:$A,'5-Dünya Yıllar İhracatı'!$A:$F,2,0)</f>
        <v>336</v>
      </c>
      <c r="AQ77" s="69">
        <f>VLOOKUP($A:$A,'5-Dünya Yıllar İhracatı'!$A:$F,3,0)</f>
        <v>356</v>
      </c>
      <c r="AR77" s="73">
        <f>VLOOKUP($A:$A,'5-Dünya Yıllar İhracatı'!$A:$F,4,0)</f>
        <v>654</v>
      </c>
      <c r="AS77" s="69">
        <f>VLOOKUP($A:$A,'5-Dünya Yıllar İhracatı'!$A:$F,5,0)</f>
        <v>443</v>
      </c>
      <c r="AT77" s="73">
        <f>VLOOKUP($A:$A,'5-Dünya Yıllar İhracatı'!$A:$F,6,0)</f>
        <v>458</v>
      </c>
      <c r="AU77" s="69">
        <f t="shared" si="8"/>
        <v>3.3860045146726865</v>
      </c>
      <c r="AV77" s="73">
        <f t="shared" si="9"/>
        <v>-13.882663212736501</v>
      </c>
      <c r="AW77" s="69">
        <f>VLOOKUP($A:$A,'6-TR Yıllar İhracatı'!$A:$H,2,0)</f>
        <v>0</v>
      </c>
      <c r="AX77" s="73">
        <f>VLOOKUP($A:$A,'6-TR Yıllar İhracatı'!$A:$H,3,0)</f>
        <v>9</v>
      </c>
      <c r="AY77" s="69">
        <f>VLOOKUP($A:$A,'6-TR Yıllar İhracatı'!$A:$H,4,0)</f>
        <v>587</v>
      </c>
      <c r="AZ77" s="73">
        <f>VLOOKUP($A:$A,'6-TR Yıllar İhracatı'!$A:$H,5,0)</f>
        <v>15</v>
      </c>
      <c r="BA77" s="69">
        <f>VLOOKUP($A:$A,'6-TR Yıllar İhracatı'!$A:$H,6,0)</f>
        <v>13</v>
      </c>
      <c r="BB77" s="73">
        <f>VLOOKUP($A:$A,'6-TR Yıllar İhracatı'!$A:$H,7,0)</f>
        <v>-133.33333333333334</v>
      </c>
      <c r="BC77" s="69">
        <f>VLOOKUP($A:$A,'6-TR Yıllar İhracatı'!$A:$H,8,0)</f>
        <v>6.100851772766736E-3</v>
      </c>
      <c r="BD77" s="73">
        <f>VLOOKUP($A:$A,'7-TR Çeyrek Yıllar İhracatı'!$A:$H,2,0)</f>
        <v>3</v>
      </c>
      <c r="BE77" s="69">
        <f>VLOOKUP($A:$A,'7-TR Çeyrek Yıllar İhracatı'!$A:$H,3,0)</f>
        <v>3</v>
      </c>
      <c r="BF77" s="73">
        <f>VLOOKUP($A:$A,'7-TR Çeyrek Yıllar İhracatı'!$A:$H,4,0)</f>
        <v>3</v>
      </c>
      <c r="BG77" s="69">
        <f>VLOOKUP($A:$A,'7-TR Çeyrek Yıllar İhracatı'!$A:$H,5,0)</f>
        <v>2</v>
      </c>
      <c r="BH77" s="73">
        <f>VLOOKUP($A:$A,'7-TR Çeyrek Yıllar İhracatı'!$A:$H,6,0)</f>
        <v>3</v>
      </c>
      <c r="BI77" s="69">
        <f>VLOOKUP($A:$A,'7-TR Çeyrek Yıllar İhracatı'!$A:$H,7,0)</f>
        <v>0</v>
      </c>
      <c r="BJ77" s="73">
        <f>VLOOKUP($A:$A,'8- TR Yıllar Birim İhracatı'!$A:$H,2,0)</f>
        <v>0</v>
      </c>
      <c r="BK77" s="69">
        <f>VLOOKUP($A:$A,'8- TR Yıllar Birim İhracatı'!$A:$H,3,0)</f>
        <v>9000</v>
      </c>
      <c r="BL77" s="73">
        <f>VLOOKUP($A:$A,'8- TR Yıllar Birim İhracatı'!$A:$H,4,0)</f>
        <v>10121</v>
      </c>
      <c r="BM77" s="69">
        <f>VLOOKUP($A:$A,'8- TR Yıllar Birim İhracatı'!$A:$H,5,0)</f>
        <v>7500</v>
      </c>
      <c r="BN77" s="73">
        <f>VLOOKUP($A:$A,'8- TR Yıllar Birim İhracatı'!$A:$H,6,0)</f>
        <v>6500</v>
      </c>
      <c r="BO77" s="69">
        <f>VLOOKUP($A:$A,'8- TR Yıllar Birim İhracatı'!$A:$H,7,0)</f>
        <v>13</v>
      </c>
      <c r="BP77" s="73">
        <f>VLOOKUP($A:$A,'8- TR Yıllar Birim İhracatı'!$A:$H,8,0)</f>
        <v>2</v>
      </c>
      <c r="BQ77" s="69">
        <f>VLOOKUP($A:$A,'9-Dünya Yıllar Birim İthalatı'!$A:$N,2,0)</f>
        <v>14318</v>
      </c>
      <c r="BR77" s="73" t="str">
        <f>VLOOKUP($A:$A,'9-Dünya Yıllar Birim İthalatı'!$A:$N,3,0)</f>
        <v>US Dollar/Tons</v>
      </c>
      <c r="BS77" s="69">
        <f>VLOOKUP($A:$A,'9-Dünya Yıllar Birim İthalatı'!$A:$N,4,0)</f>
        <v>12764</v>
      </c>
      <c r="BT77" s="73" t="str">
        <f>VLOOKUP($A:$A,'9-Dünya Yıllar Birim İthalatı'!$A:$N,5,0)</f>
        <v>US Dollar/Tons</v>
      </c>
      <c r="BU77" s="69">
        <f>VLOOKUP($A:$A,'9-Dünya Yıllar Birim İthalatı'!$A:$N,6,0)</f>
        <v>12159</v>
      </c>
      <c r="BV77" s="73" t="str">
        <f>VLOOKUP($A:$A,'9-Dünya Yıllar Birim İthalatı'!$A:$N,7,0)</f>
        <v>US Dollar/Tons</v>
      </c>
      <c r="BW77" s="69">
        <f>VLOOKUP($A:$A,'9-Dünya Yıllar Birim İthalatı'!$A:$N,8,0)</f>
        <v>15389</v>
      </c>
      <c r="BX77" s="73" t="str">
        <f>VLOOKUP($A:$A,'9-Dünya Yıllar Birim İthalatı'!$A:$N,9,0)</f>
        <v>US Dollar/Tons</v>
      </c>
      <c r="BY77" s="69">
        <f>VLOOKUP($A:$A,'9-Dünya Yıllar Birim İthalatı'!$A:$N,10,0)</f>
        <v>10298</v>
      </c>
      <c r="BZ77" s="73" t="str">
        <f>VLOOKUP($A:$A,'9-Dünya Yıllar Birim İthalatı'!$A:$N,11,0)</f>
        <v>US Dollar/Tons</v>
      </c>
      <c r="CA77" s="69">
        <f>VLOOKUP($A:$A,'9-Dünya Yıllar Birim İthalatı'!$A:$N,12,0)</f>
        <v>484</v>
      </c>
      <c r="CB77" s="73">
        <f>VLOOKUP($A:$A,'9-Dünya Yıllar Birim İthalatı'!$A:$N,13,0)</f>
        <v>47</v>
      </c>
      <c r="CC77" s="69" t="str">
        <f>VLOOKUP($A:$A,'9-Dünya Yıllar Birim İthalatı'!$A:$N,14,0)</f>
        <v>Tons</v>
      </c>
    </row>
    <row r="78" spans="1:81" ht="27.6" x14ac:dyDescent="0.3">
      <c r="A78" s="71" t="s">
        <v>98</v>
      </c>
      <c r="B78" s="75">
        <v>616</v>
      </c>
      <c r="C78" s="75">
        <v>628</v>
      </c>
      <c r="D78" s="75">
        <v>373</v>
      </c>
      <c r="E78" s="75">
        <v>585</v>
      </c>
      <c r="F78" s="76">
        <v>478</v>
      </c>
      <c r="G78" s="75">
        <f t="shared" si="5"/>
        <v>-18.29059829059829</v>
      </c>
      <c r="H78" s="76">
        <f t="shared" si="6"/>
        <v>2.4675654524317397E-2</v>
      </c>
      <c r="I78" s="71">
        <f>VLOOKUP($A:$A,'2- Dünya Çeyrek Yıllar İthalatı'!$A:$F,2,0)</f>
        <v>52</v>
      </c>
      <c r="J78" s="71">
        <f>VLOOKUP($A:$A,'2- Dünya Çeyrek Yıllar İthalatı'!$A:$F,3,0)</f>
        <v>206</v>
      </c>
      <c r="K78" s="71">
        <f>VLOOKUP($A:$A,'2- Dünya Çeyrek Yıllar İthalatı'!$A:$F,4,0)</f>
        <v>185</v>
      </c>
      <c r="L78" s="71">
        <f>VLOOKUP($A:$A,'2- Dünya Çeyrek Yıllar İthalatı'!$A:$F,5,0)</f>
        <v>185</v>
      </c>
      <c r="M78" s="71">
        <f>VLOOKUP($A:$A,'2- Dünya Çeyrek Yıllar İthalatı'!$A:$F,6,0)</f>
        <v>108</v>
      </c>
      <c r="N78" s="71">
        <f t="shared" si="7"/>
        <v>107.69230769230769</v>
      </c>
      <c r="O78" s="71">
        <f>VLOOKUP($A:$A,'3-TR İhracat Göstergeleri'!$A:$P,2,0)</f>
        <v>443</v>
      </c>
      <c r="P78" s="75">
        <f>VLOOKUP($A:$A,'3-TR İhracat Göstergeleri'!$A:$P,3,0)</f>
        <v>443</v>
      </c>
      <c r="Q78" s="71">
        <f>VLOOKUP($A:$A,'3-TR İhracat Göstergeleri'!$A:$P,4,0)</f>
        <v>0.20789825656428187</v>
      </c>
      <c r="R78" s="75">
        <f>VLOOKUP($A:$A,'3-TR İhracat Göstergeleri'!$A:$P,5,0)</f>
        <v>47</v>
      </c>
      <c r="S78" s="71" t="str">
        <f>VLOOKUP($A:$A,'3-TR İhracat Göstergeleri'!$A:$P,6,0)</f>
        <v>Tons</v>
      </c>
      <c r="T78" s="75">
        <f>VLOOKUP($A:$A,'3-TR İhracat Göstergeleri'!$A:$P,7,0)</f>
        <v>9426</v>
      </c>
      <c r="U78" s="71">
        <f>VLOOKUP($A:$A,'3-TR İhracat Göstergeleri'!$A:$P,8,0)</f>
        <v>-6</v>
      </c>
      <c r="V78" s="75">
        <f>VLOOKUP($A:$A,'3-TR İhracat Göstergeleri'!$A:$P,9,0)</f>
        <v>-6</v>
      </c>
      <c r="W78" s="71">
        <f>VLOOKUP($A:$A,'3-TR İhracat Göstergeleri'!$A:$P,10,0)</f>
        <v>-26</v>
      </c>
      <c r="X78" s="75">
        <f>VLOOKUP($A:$A,'3-TR İhracat Göstergeleri'!$A:$P,11,0)</f>
        <v>75</v>
      </c>
      <c r="Y78" s="71">
        <f>VLOOKUP($A:$A,'3-TR İhracat Göstergeleri'!$A:$P,12,0)</f>
        <v>2.4675603571458069E-2</v>
      </c>
      <c r="Z78" s="75">
        <f>VLOOKUP($A:$A,'3-TR İhracat Göstergeleri'!$A:$P,13,0)</f>
        <v>-6</v>
      </c>
      <c r="AA78" s="71">
        <f>VLOOKUP($A:$A,'3-TR İhracat Göstergeleri'!$A:$P,14,0)</f>
        <v>2517</v>
      </c>
      <c r="AB78" s="75" t="str">
        <f>VLOOKUP($A:$A,'3-TR İhracat Göstergeleri'!$A:$P,15,0)</f>
        <v>0.9</v>
      </c>
      <c r="AC78" s="71">
        <f>VLOOKUP($A:$A,'3-TR İhracat Göstergeleri'!$A:$P,16,0)</f>
        <v>0</v>
      </c>
      <c r="AD78" s="75">
        <f>VLOOKUP($A:$A,'4-Dünya İthahalat Göstergeleri'!$A:$M,2,0)</f>
        <v>478</v>
      </c>
      <c r="AE78" s="71">
        <f>VLOOKUP($A:$A,'4-Dünya İthahalat Göstergeleri'!$A:$M,3,0)</f>
        <v>-473</v>
      </c>
      <c r="AF78" s="75">
        <f>VLOOKUP($A:$A,'4-Dünya İthahalat Göstergeleri'!$A:$M,4,0)</f>
        <v>48</v>
      </c>
      <c r="AG78" s="71" t="str">
        <f>VLOOKUP($A:$A,'4-Dünya İthahalat Göstergeleri'!$A:$M,5,0)</f>
        <v>Tons</v>
      </c>
      <c r="AH78" s="75">
        <f>VLOOKUP($A:$A,'4-Dünya İthahalat Göstergeleri'!$A:$M,6,0)</f>
        <v>9958</v>
      </c>
      <c r="AI78" s="71">
        <f>VLOOKUP($A:$A,'4-Dünya İthahalat Göstergeleri'!$A:$M,7,0)</f>
        <v>-6</v>
      </c>
      <c r="AJ78" s="75">
        <f>VLOOKUP($A:$A,'4-Dünya İthahalat Göstergeleri'!$A:$M,8,0)</f>
        <v>-6</v>
      </c>
      <c r="AK78" s="71">
        <f>VLOOKUP($A:$A,'4-Dünya İthahalat Göstergeleri'!$A:$M,9,0)</f>
        <v>-18</v>
      </c>
      <c r="AL78" s="75">
        <f>VLOOKUP($A:$A,'4-Dünya İthahalat Göstergeleri'!$A:$M,10,0)</f>
        <v>2.4675603571458069E-2</v>
      </c>
      <c r="AM78" s="71">
        <f>VLOOKUP($A:$A,'4-Dünya İthahalat Göstergeleri'!$A:$M,11,0)</f>
        <v>2517</v>
      </c>
      <c r="AN78" s="75" t="str">
        <f>VLOOKUP($A:$A,'4-Dünya İthahalat Göstergeleri'!$A:$M,12,0)</f>
        <v>0.9</v>
      </c>
      <c r="AO78" s="71">
        <f>VLOOKUP($A:$A,'4-Dünya İthahalat Göstergeleri'!$A:$M,13,0)</f>
        <v>45506</v>
      </c>
      <c r="AP78" s="75">
        <f>VLOOKUP($A:$A,'5-Dünya Yıllar İhracatı'!$A:$F,2,0)</f>
        <v>15</v>
      </c>
      <c r="AQ78" s="71">
        <f>VLOOKUP($A:$A,'5-Dünya Yıllar İhracatı'!$A:$F,3,0)</f>
        <v>10</v>
      </c>
      <c r="AR78" s="75">
        <f>VLOOKUP($A:$A,'5-Dünya Yıllar İhracatı'!$A:$F,4,0)</f>
        <v>5</v>
      </c>
      <c r="AS78" s="71">
        <f>VLOOKUP($A:$A,'5-Dünya Yıllar İhracatı'!$A:$F,5,0)</f>
        <v>4</v>
      </c>
      <c r="AT78" s="75">
        <f>VLOOKUP($A:$A,'5-Dünya Yıllar İhracatı'!$A:$F,6,0)</f>
        <v>5</v>
      </c>
      <c r="AU78" s="71">
        <f t="shared" si="8"/>
        <v>25</v>
      </c>
      <c r="AV78" s="75">
        <f t="shared" si="9"/>
        <v>-102.50033005403782</v>
      </c>
      <c r="AW78" s="71">
        <f>VLOOKUP($A:$A,'6-TR Yıllar İhracatı'!$A:$H,2,0)</f>
        <v>594</v>
      </c>
      <c r="AX78" s="75">
        <f>VLOOKUP($A:$A,'6-TR Yıllar İhracatı'!$A:$H,3,0)</f>
        <v>615</v>
      </c>
      <c r="AY78" s="71">
        <f>VLOOKUP($A:$A,'6-TR Yıllar İhracatı'!$A:$H,4,0)</f>
        <v>341</v>
      </c>
      <c r="AZ78" s="75">
        <f>VLOOKUP($A:$A,'6-TR Yıllar İhracatı'!$A:$H,5,0)</f>
        <v>600</v>
      </c>
      <c r="BA78" s="71">
        <f>VLOOKUP($A:$A,'6-TR Yıllar İhracatı'!$A:$H,6,0)</f>
        <v>443</v>
      </c>
      <c r="BB78" s="75">
        <f>VLOOKUP($A:$A,'6-TR Yıllar İhracatı'!$A:$H,7,0)</f>
        <v>-261.66666666666669</v>
      </c>
      <c r="BC78" s="71">
        <f>VLOOKUP($A:$A,'6-TR Yıllar İhracatı'!$A:$H,8,0)</f>
        <v>0.20789825656428187</v>
      </c>
      <c r="BD78" s="75">
        <f>VLOOKUP($A:$A,'7-TR Çeyrek Yıllar İhracatı'!$A:$H,2,0)</f>
        <v>59</v>
      </c>
      <c r="BE78" s="71">
        <f>VLOOKUP($A:$A,'7-TR Çeyrek Yıllar İhracatı'!$A:$H,3,0)</f>
        <v>232</v>
      </c>
      <c r="BF78" s="75">
        <f>VLOOKUP($A:$A,'7-TR Çeyrek Yıllar İhracatı'!$A:$H,4,0)</f>
        <v>139</v>
      </c>
      <c r="BG78" s="71">
        <f>VLOOKUP($A:$A,'7-TR Çeyrek Yıllar İhracatı'!$A:$H,5,0)</f>
        <v>151</v>
      </c>
      <c r="BH78" s="75">
        <f>VLOOKUP($A:$A,'7-TR Çeyrek Yıllar İhracatı'!$A:$H,6,0)</f>
        <v>82</v>
      </c>
      <c r="BI78" s="71">
        <f>VLOOKUP($A:$A,'7-TR Çeyrek Yıllar İhracatı'!$A:$H,7,0)</f>
        <v>38.983050847457626</v>
      </c>
      <c r="BJ78" s="75">
        <f>VLOOKUP($A:$A,'8- TR Yıllar Birim İhracatı'!$A:$H,2,0)</f>
        <v>8866</v>
      </c>
      <c r="BK78" s="71">
        <f>VLOOKUP($A:$A,'8- TR Yıllar Birim İhracatı'!$A:$H,3,0)</f>
        <v>9762</v>
      </c>
      <c r="BL78" s="75">
        <f>VLOOKUP($A:$A,'8- TR Yıllar Birim İhracatı'!$A:$H,4,0)</f>
        <v>8744</v>
      </c>
      <c r="BM78" s="71">
        <f>VLOOKUP($A:$A,'8- TR Yıllar Birim İhracatı'!$A:$H,5,0)</f>
        <v>9091</v>
      </c>
      <c r="BN78" s="75">
        <f>VLOOKUP($A:$A,'8- TR Yıllar Birim İhracatı'!$A:$H,6,0)</f>
        <v>9426</v>
      </c>
      <c r="BO78" s="71">
        <f>VLOOKUP($A:$A,'8- TR Yıllar Birim İhracatı'!$A:$H,7,0)</f>
        <v>443</v>
      </c>
      <c r="BP78" s="75">
        <f>VLOOKUP($A:$A,'8- TR Yıllar Birim İhracatı'!$A:$H,8,0)</f>
        <v>47</v>
      </c>
      <c r="BQ78" s="71">
        <f>VLOOKUP($A:$A,'9-Dünya Yıllar Birim İthalatı'!$A:$N,2,0)</f>
        <v>9477</v>
      </c>
      <c r="BR78" s="75" t="str">
        <f>VLOOKUP($A:$A,'9-Dünya Yıllar Birim İthalatı'!$A:$N,3,0)</f>
        <v>US Dollar/Tons</v>
      </c>
      <c r="BS78" s="71">
        <f>VLOOKUP($A:$A,'9-Dünya Yıllar Birim İthalatı'!$A:$N,4,0)</f>
        <v>10129</v>
      </c>
      <c r="BT78" s="75" t="str">
        <f>VLOOKUP($A:$A,'9-Dünya Yıllar Birim İthalatı'!$A:$N,5,0)</f>
        <v>US Dollar/Tons</v>
      </c>
      <c r="BU78" s="71">
        <f>VLOOKUP($A:$A,'9-Dünya Yıllar Birim İthalatı'!$A:$N,6,0)</f>
        <v>9325</v>
      </c>
      <c r="BV78" s="75" t="str">
        <f>VLOOKUP($A:$A,'9-Dünya Yıllar Birim İthalatı'!$A:$N,7,0)</f>
        <v>US Dollar/Tons</v>
      </c>
      <c r="BW78" s="71">
        <f>VLOOKUP($A:$A,'9-Dünya Yıllar Birim İthalatı'!$A:$N,8,0)</f>
        <v>9286</v>
      </c>
      <c r="BX78" s="75" t="str">
        <f>VLOOKUP($A:$A,'9-Dünya Yıllar Birim İthalatı'!$A:$N,9,0)</f>
        <v>US Dollar/Tons</v>
      </c>
      <c r="BY78" s="71">
        <f>VLOOKUP($A:$A,'9-Dünya Yıllar Birim İthalatı'!$A:$N,10,0)</f>
        <v>9958</v>
      </c>
      <c r="BZ78" s="75" t="str">
        <f>VLOOKUP($A:$A,'9-Dünya Yıllar Birim İthalatı'!$A:$N,11,0)</f>
        <v>US Dollar/Tons</v>
      </c>
      <c r="CA78" s="71">
        <f>VLOOKUP($A:$A,'9-Dünya Yıllar Birim İthalatı'!$A:$N,12,0)</f>
        <v>478</v>
      </c>
      <c r="CB78" s="75">
        <f>VLOOKUP($A:$A,'9-Dünya Yıllar Birim İthalatı'!$A:$N,13,0)</f>
        <v>48</v>
      </c>
      <c r="CC78" s="71" t="str">
        <f>VLOOKUP($A:$A,'9-Dünya Yıllar Birim İthalatı'!$A:$N,14,0)</f>
        <v>Tons</v>
      </c>
    </row>
    <row r="79" spans="1:81" ht="27.6" x14ac:dyDescent="0.3">
      <c r="A79" s="69" t="s">
        <v>97</v>
      </c>
      <c r="B79" s="73">
        <v>383</v>
      </c>
      <c r="C79" s="73">
        <v>206</v>
      </c>
      <c r="D79" s="73">
        <v>212</v>
      </c>
      <c r="E79" s="73">
        <v>280</v>
      </c>
      <c r="F79" s="74">
        <v>434</v>
      </c>
      <c r="G79" s="73">
        <f t="shared" si="5"/>
        <v>55.000000000000007</v>
      </c>
      <c r="H79" s="74">
        <f t="shared" si="6"/>
        <v>2.2404255363083155E-2</v>
      </c>
      <c r="I79" s="69">
        <f>VLOOKUP($A:$A,'2- Dünya Çeyrek Yıllar İthalatı'!$A:$F,2,0)</f>
        <v>225</v>
      </c>
      <c r="J79" s="69">
        <f>VLOOKUP($A:$A,'2- Dünya Çeyrek Yıllar İthalatı'!$A:$F,3,0)</f>
        <v>98</v>
      </c>
      <c r="K79" s="69">
        <f>VLOOKUP($A:$A,'2- Dünya Çeyrek Yıllar İthalatı'!$A:$F,4,0)</f>
        <v>66</v>
      </c>
      <c r="L79" s="69">
        <f>VLOOKUP($A:$A,'2- Dünya Çeyrek Yıllar İthalatı'!$A:$F,5,0)</f>
        <v>83</v>
      </c>
      <c r="M79" s="69">
        <f>VLOOKUP($A:$A,'2- Dünya Çeyrek Yıllar İthalatı'!$A:$F,6,0)</f>
        <v>0</v>
      </c>
      <c r="N79" s="69">
        <f t="shared" si="7"/>
        <v>-100</v>
      </c>
      <c r="O79" s="69">
        <f>VLOOKUP($A:$A,'3-TR İhracat Göstergeleri'!$A:$P,2,0)</f>
        <v>538</v>
      </c>
      <c r="P79" s="73">
        <f>VLOOKUP($A:$A,'3-TR İhracat Göstergeleri'!$A:$P,3,0)</f>
        <v>538</v>
      </c>
      <c r="Q79" s="69">
        <f>VLOOKUP($A:$A,'3-TR İhracat Göstergeleri'!$A:$P,4,0)</f>
        <v>0.25248140413450032</v>
      </c>
      <c r="R79" s="73">
        <f>VLOOKUP($A:$A,'3-TR İhracat Göstergeleri'!$A:$P,5,0)</f>
        <v>144</v>
      </c>
      <c r="S79" s="69" t="str">
        <f>VLOOKUP($A:$A,'3-TR İhracat Göstergeleri'!$A:$P,6,0)</f>
        <v>Tons</v>
      </c>
      <c r="T79" s="73">
        <f>VLOOKUP($A:$A,'3-TR İhracat Göstergeleri'!$A:$P,7,0)</f>
        <v>3736</v>
      </c>
      <c r="U79" s="69">
        <f>VLOOKUP($A:$A,'3-TR İhracat Göstergeleri'!$A:$P,8,0)</f>
        <v>22</v>
      </c>
      <c r="V79" s="73">
        <f>VLOOKUP($A:$A,'3-TR İhracat Göstergeleri'!$A:$P,9,0)</f>
        <v>21</v>
      </c>
      <c r="W79" s="69">
        <f>VLOOKUP($A:$A,'3-TR İhracat Göstergeleri'!$A:$P,10,0)</f>
        <v>85</v>
      </c>
      <c r="X79" s="73">
        <f>VLOOKUP($A:$A,'3-TR İhracat Göstergeleri'!$A:$P,11,0)</f>
        <v>76</v>
      </c>
      <c r="Y79" s="69">
        <f>VLOOKUP($A:$A,'3-TR İhracat Göstergeleri'!$A:$P,12,0)</f>
        <v>2.2404209100445192E-2</v>
      </c>
      <c r="Z79" s="73">
        <f>VLOOKUP($A:$A,'3-TR İhracat Göstergeleri'!$A:$P,13,0)</f>
        <v>6</v>
      </c>
      <c r="AA79" s="69">
        <f>VLOOKUP($A:$A,'3-TR İhracat Göstergeleri'!$A:$P,14,0)</f>
        <v>1260</v>
      </c>
      <c r="AB79" s="73" t="str">
        <f>VLOOKUP($A:$A,'3-TR İhracat Göstergeleri'!$A:$P,15,0)</f>
        <v>0.49</v>
      </c>
      <c r="AC79" s="69">
        <f>VLOOKUP($A:$A,'3-TR İhracat Göstergeleri'!$A:$P,16,0)</f>
        <v>0</v>
      </c>
      <c r="AD79" s="73">
        <f>VLOOKUP($A:$A,'4-Dünya İthahalat Göstergeleri'!$A:$M,2,0)</f>
        <v>434</v>
      </c>
      <c r="AE79" s="69">
        <f>VLOOKUP($A:$A,'4-Dünya İthahalat Göstergeleri'!$A:$M,3,0)</f>
        <v>-434</v>
      </c>
      <c r="AF79" s="73">
        <f>VLOOKUP($A:$A,'4-Dünya İthahalat Göstergeleri'!$A:$M,4,0)</f>
        <v>126</v>
      </c>
      <c r="AG79" s="69" t="str">
        <f>VLOOKUP($A:$A,'4-Dünya İthahalat Göstergeleri'!$A:$M,5,0)</f>
        <v>Tons</v>
      </c>
      <c r="AH79" s="73">
        <f>VLOOKUP($A:$A,'4-Dünya İthahalat Göstergeleri'!$A:$M,6,0)</f>
        <v>3444</v>
      </c>
      <c r="AI79" s="69">
        <f>VLOOKUP($A:$A,'4-Dünya İthahalat Göstergeleri'!$A:$M,7,0)</f>
        <v>6</v>
      </c>
      <c r="AJ79" s="73">
        <f>VLOOKUP($A:$A,'4-Dünya İthahalat Göstergeleri'!$A:$M,8,0)</f>
        <v>5</v>
      </c>
      <c r="AK79" s="69">
        <f>VLOOKUP($A:$A,'4-Dünya İthahalat Göstergeleri'!$A:$M,9,0)</f>
        <v>55</v>
      </c>
      <c r="AL79" s="73">
        <f>VLOOKUP($A:$A,'4-Dünya İthahalat Göstergeleri'!$A:$M,10,0)</f>
        <v>2.2404209100445192E-2</v>
      </c>
      <c r="AM79" s="69">
        <f>VLOOKUP($A:$A,'4-Dünya İthahalat Göstergeleri'!$A:$M,11,0)</f>
        <v>1260</v>
      </c>
      <c r="AN79" s="73" t="str">
        <f>VLOOKUP($A:$A,'4-Dünya İthahalat Göstergeleri'!$A:$M,12,0)</f>
        <v>0.49</v>
      </c>
      <c r="AO79" s="69">
        <f>VLOOKUP($A:$A,'4-Dünya İthahalat Göstergeleri'!$A:$M,13,0)</f>
        <v>0</v>
      </c>
      <c r="AP79" s="73" t="e">
        <f>VLOOKUP($A:$A,'5-Dünya Yıllar İhracatı'!$A:$F,2,0)</f>
        <v>#N/A</v>
      </c>
      <c r="AQ79" s="69" t="e">
        <f>VLOOKUP($A:$A,'5-Dünya Yıllar İhracatı'!$A:$F,3,0)</f>
        <v>#N/A</v>
      </c>
      <c r="AR79" s="73" t="e">
        <f>VLOOKUP($A:$A,'5-Dünya Yıllar İhracatı'!$A:$F,4,0)</f>
        <v>#N/A</v>
      </c>
      <c r="AS79" s="69" t="e">
        <f>VLOOKUP($A:$A,'5-Dünya Yıllar İhracatı'!$A:$F,5,0)</f>
        <v>#N/A</v>
      </c>
      <c r="AT79" s="73" t="e">
        <f>VLOOKUP($A:$A,'5-Dünya Yıllar İhracatı'!$A:$F,6,0)</f>
        <v>#N/A</v>
      </c>
      <c r="AU79" s="69" t="e">
        <f t="shared" si="8"/>
        <v>#N/A</v>
      </c>
      <c r="AV79" s="73" t="e">
        <f t="shared" si="9"/>
        <v>#N/A</v>
      </c>
      <c r="AW79" s="69">
        <f>VLOOKUP($A:$A,'6-TR Yıllar İhracatı'!$A:$H,2,0)</f>
        <v>204</v>
      </c>
      <c r="AX79" s="73">
        <f>VLOOKUP($A:$A,'6-TR Yıllar İhracatı'!$A:$H,3,0)</f>
        <v>275</v>
      </c>
      <c r="AY79" s="69">
        <f>VLOOKUP($A:$A,'6-TR Yıllar İhracatı'!$A:$H,4,0)</f>
        <v>96</v>
      </c>
      <c r="AZ79" s="73">
        <f>VLOOKUP($A:$A,'6-TR Yıllar İhracatı'!$A:$H,5,0)</f>
        <v>291</v>
      </c>
      <c r="BA79" s="69">
        <f>VLOOKUP($A:$A,'6-TR Yıllar İhracatı'!$A:$H,6,0)</f>
        <v>538</v>
      </c>
      <c r="BB79" s="73">
        <f>VLOOKUP($A:$A,'6-TR Yıllar İhracatı'!$A:$H,7,0)</f>
        <v>848.7972508591065</v>
      </c>
      <c r="BC79" s="69">
        <f>VLOOKUP($A:$A,'6-TR Yıllar İhracatı'!$A:$H,8,0)</f>
        <v>0.25248140413450032</v>
      </c>
      <c r="BD79" s="73">
        <f>VLOOKUP($A:$A,'7-TR Çeyrek Yıllar İhracatı'!$A:$H,2,0)</f>
        <v>293</v>
      </c>
      <c r="BE79" s="69">
        <f>VLOOKUP($A:$A,'7-TR Çeyrek Yıllar İhracatı'!$A:$H,3,0)</f>
        <v>45</v>
      </c>
      <c r="BF79" s="73">
        <f>VLOOKUP($A:$A,'7-TR Çeyrek Yıllar İhracatı'!$A:$H,4,0)</f>
        <v>111</v>
      </c>
      <c r="BG79" s="69">
        <f>VLOOKUP($A:$A,'7-TR Çeyrek Yıllar İhracatı'!$A:$H,5,0)</f>
        <v>107</v>
      </c>
      <c r="BH79" s="73">
        <f>VLOOKUP($A:$A,'7-TR Çeyrek Yıllar İhracatı'!$A:$H,6,0)</f>
        <v>98</v>
      </c>
      <c r="BI79" s="69">
        <f>VLOOKUP($A:$A,'7-TR Çeyrek Yıllar İhracatı'!$A:$H,7,0)</f>
        <v>-66.552901023890783</v>
      </c>
      <c r="BJ79" s="73">
        <f>VLOOKUP($A:$A,'8- TR Yıllar Birim İhracatı'!$A:$H,2,0)</f>
        <v>3238</v>
      </c>
      <c r="BK79" s="69">
        <f>VLOOKUP($A:$A,'8- TR Yıllar Birim İhracatı'!$A:$H,3,0)</f>
        <v>4231</v>
      </c>
      <c r="BL79" s="73">
        <f>VLOOKUP($A:$A,'8- TR Yıllar Birim İhracatı'!$A:$H,4,0)</f>
        <v>2667</v>
      </c>
      <c r="BM79" s="69">
        <f>VLOOKUP($A:$A,'8- TR Yıllar Birim İhracatı'!$A:$H,5,0)</f>
        <v>3384</v>
      </c>
      <c r="BN79" s="73">
        <f>VLOOKUP($A:$A,'8- TR Yıllar Birim İhracatı'!$A:$H,6,0)</f>
        <v>3736</v>
      </c>
      <c r="BO79" s="69">
        <f>VLOOKUP($A:$A,'8- TR Yıllar Birim İhracatı'!$A:$H,7,0)</f>
        <v>538</v>
      </c>
      <c r="BP79" s="73">
        <f>VLOOKUP($A:$A,'8- TR Yıllar Birim İhracatı'!$A:$H,8,0)</f>
        <v>144</v>
      </c>
      <c r="BQ79" s="69">
        <f>VLOOKUP($A:$A,'9-Dünya Yıllar Birim İthalatı'!$A:$N,2,0)</f>
        <v>3246</v>
      </c>
      <c r="BR79" s="73" t="str">
        <f>VLOOKUP($A:$A,'9-Dünya Yıllar Birim İthalatı'!$A:$N,3,0)</f>
        <v>US Dollar/Tons</v>
      </c>
      <c r="BS79" s="69">
        <f>VLOOKUP($A:$A,'9-Dünya Yıllar Birim İthalatı'!$A:$N,4,0)</f>
        <v>3219</v>
      </c>
      <c r="BT79" s="73" t="str">
        <f>VLOOKUP($A:$A,'9-Dünya Yıllar Birim İthalatı'!$A:$N,5,0)</f>
        <v>US Dollar/Tons</v>
      </c>
      <c r="BU79" s="69">
        <f>VLOOKUP($A:$A,'9-Dünya Yıllar Birim İthalatı'!$A:$N,6,0)</f>
        <v>3212</v>
      </c>
      <c r="BV79" s="73" t="str">
        <f>VLOOKUP($A:$A,'9-Dünya Yıllar Birim İthalatı'!$A:$N,7,0)</f>
        <v>US Dollar/Tons</v>
      </c>
      <c r="BW79" s="69">
        <f>VLOOKUP($A:$A,'9-Dünya Yıllar Birim İthalatı'!$A:$N,8,0)</f>
        <v>3182</v>
      </c>
      <c r="BX79" s="73" t="str">
        <f>VLOOKUP($A:$A,'9-Dünya Yıllar Birim İthalatı'!$A:$N,9,0)</f>
        <v>US Dollar/Tons</v>
      </c>
      <c r="BY79" s="69">
        <f>VLOOKUP($A:$A,'9-Dünya Yıllar Birim İthalatı'!$A:$N,10,0)</f>
        <v>3444</v>
      </c>
      <c r="BZ79" s="73" t="str">
        <f>VLOOKUP($A:$A,'9-Dünya Yıllar Birim İthalatı'!$A:$N,11,0)</f>
        <v>US Dollar/Tons</v>
      </c>
      <c r="CA79" s="69">
        <f>VLOOKUP($A:$A,'9-Dünya Yıllar Birim İthalatı'!$A:$N,12,0)</f>
        <v>434</v>
      </c>
      <c r="CB79" s="73">
        <f>VLOOKUP($A:$A,'9-Dünya Yıllar Birim İthalatı'!$A:$N,13,0)</f>
        <v>126</v>
      </c>
      <c r="CC79" s="69" t="str">
        <f>VLOOKUP($A:$A,'9-Dünya Yıllar Birim İthalatı'!$A:$N,14,0)</f>
        <v>Tons</v>
      </c>
    </row>
    <row r="80" spans="1:81" ht="27.6" x14ac:dyDescent="0.3">
      <c r="A80" s="71" t="s">
        <v>96</v>
      </c>
      <c r="B80" s="72">
        <v>47</v>
      </c>
      <c r="C80" s="72">
        <v>164</v>
      </c>
      <c r="D80" s="75"/>
      <c r="E80" s="72">
        <v>471</v>
      </c>
      <c r="F80" s="72">
        <v>354</v>
      </c>
      <c r="G80" s="72">
        <f t="shared" si="5"/>
        <v>-24.840764331210192</v>
      </c>
      <c r="H80" s="72">
        <f t="shared" si="6"/>
        <v>1.8274438706293635E-2</v>
      </c>
      <c r="I80" s="71" t="e">
        <f>VLOOKUP($A:$A,'2- Dünya Çeyrek Yıllar İthalatı'!$A:$F,2,0)</f>
        <v>#N/A</v>
      </c>
      <c r="J80" s="71" t="e">
        <f>VLOOKUP($A:$A,'2- Dünya Çeyrek Yıllar İthalatı'!$A:$F,3,0)</f>
        <v>#N/A</v>
      </c>
      <c r="K80" s="71" t="e">
        <f>VLOOKUP($A:$A,'2- Dünya Çeyrek Yıllar İthalatı'!$A:$F,4,0)</f>
        <v>#N/A</v>
      </c>
      <c r="L80" s="71" t="e">
        <f>VLOOKUP($A:$A,'2- Dünya Çeyrek Yıllar İthalatı'!$A:$F,5,0)</f>
        <v>#N/A</v>
      </c>
      <c r="M80" s="71" t="e">
        <f>VLOOKUP($A:$A,'2- Dünya Çeyrek Yıllar İthalatı'!$A:$F,6,0)</f>
        <v>#N/A</v>
      </c>
      <c r="N80" s="71" t="e">
        <f t="shared" si="7"/>
        <v>#N/A</v>
      </c>
      <c r="O80" s="71">
        <f>VLOOKUP($A:$A,'3-TR İhracat Göstergeleri'!$A:$P,2,0)</f>
        <v>0</v>
      </c>
      <c r="P80" s="72">
        <f>VLOOKUP($A:$A,'3-TR İhracat Göstergeleri'!$A:$P,3,0)</f>
        <v>0</v>
      </c>
      <c r="Q80" s="71">
        <f>VLOOKUP($A:$A,'3-TR İhracat Göstergeleri'!$A:$P,4,0)</f>
        <v>0</v>
      </c>
      <c r="R80" s="72">
        <f>VLOOKUP($A:$A,'3-TR İhracat Göstergeleri'!$A:$P,5,0)</f>
        <v>0</v>
      </c>
      <c r="S80" s="71">
        <f>VLOOKUP($A:$A,'3-TR İhracat Göstergeleri'!$A:$P,6,0)</f>
        <v>0</v>
      </c>
      <c r="T80" s="72">
        <f>VLOOKUP($A:$A,'3-TR İhracat Göstergeleri'!$A:$P,7,0)</f>
        <v>0</v>
      </c>
      <c r="U80" s="71">
        <f>VLOOKUP($A:$A,'3-TR İhracat Göstergeleri'!$A:$P,8,0)</f>
        <v>0</v>
      </c>
      <c r="V80" s="72">
        <f>VLOOKUP($A:$A,'3-TR İhracat Göstergeleri'!$A:$P,9,0)</f>
        <v>0</v>
      </c>
      <c r="W80" s="71">
        <f>VLOOKUP($A:$A,'3-TR İhracat Göstergeleri'!$A:$P,10,0)</f>
        <v>0</v>
      </c>
      <c r="X80" s="72">
        <f>VLOOKUP($A:$A,'3-TR İhracat Göstergeleri'!$A:$P,11,0)</f>
        <v>77</v>
      </c>
      <c r="Y80" s="71">
        <f>VLOOKUP($A:$A,'3-TR İhracat Göstergeleri'!$A:$P,12,0)</f>
        <v>1.8274400971330873E-2</v>
      </c>
      <c r="Z80" s="72">
        <f>VLOOKUP($A:$A,'3-TR İhracat Göstergeleri'!$A:$P,13,0)</f>
        <v>66</v>
      </c>
      <c r="AA80" s="71">
        <f>VLOOKUP($A:$A,'3-TR İhracat Göstergeleri'!$A:$P,14,0)</f>
        <v>14380</v>
      </c>
      <c r="AB80" s="72">
        <f>VLOOKUP($A:$A,'3-TR İhracat Göstergeleri'!$A:$P,15,0)</f>
        <v>1</v>
      </c>
      <c r="AC80" s="71">
        <f>VLOOKUP($A:$A,'3-TR İhracat Göstergeleri'!$A:$P,16,0)</f>
        <v>15</v>
      </c>
      <c r="AD80" s="72">
        <f>VLOOKUP($A:$A,'4-Dünya İthahalat Göstergeleri'!$A:$M,2,0)</f>
        <v>354</v>
      </c>
      <c r="AE80" s="71">
        <f>VLOOKUP($A:$A,'4-Dünya İthahalat Göstergeleri'!$A:$M,3,0)</f>
        <v>-354</v>
      </c>
      <c r="AF80" s="72">
        <f>VLOOKUP($A:$A,'4-Dünya İthahalat Göstergeleri'!$A:$M,4,0)</f>
        <v>0</v>
      </c>
      <c r="AG80" s="71" t="str">
        <f>VLOOKUP($A:$A,'4-Dünya İthahalat Göstergeleri'!$A:$M,5,0)</f>
        <v>No quantity</v>
      </c>
      <c r="AH80" s="72">
        <f>VLOOKUP($A:$A,'4-Dünya İthahalat Göstergeleri'!$A:$M,6,0)</f>
        <v>0</v>
      </c>
      <c r="AI80" s="71">
        <f>VLOOKUP($A:$A,'4-Dünya İthahalat Göstergeleri'!$A:$M,7,0)</f>
        <v>66</v>
      </c>
      <c r="AJ80" s="72">
        <f>VLOOKUP($A:$A,'4-Dünya İthahalat Göstergeleri'!$A:$M,8,0)</f>
        <v>0</v>
      </c>
      <c r="AK80" s="71">
        <f>VLOOKUP($A:$A,'4-Dünya İthahalat Göstergeleri'!$A:$M,9,0)</f>
        <v>-25</v>
      </c>
      <c r="AL80" s="72">
        <f>VLOOKUP($A:$A,'4-Dünya İthahalat Göstergeleri'!$A:$M,10,0)</f>
        <v>1.8274400971330873E-2</v>
      </c>
      <c r="AM80" s="71">
        <f>VLOOKUP($A:$A,'4-Dünya İthahalat Göstergeleri'!$A:$M,11,0)</f>
        <v>14380</v>
      </c>
      <c r="AN80" s="72">
        <f>VLOOKUP($A:$A,'4-Dünya İthahalat Göstergeleri'!$A:$M,12,0)</f>
        <v>1</v>
      </c>
      <c r="AO80" s="71">
        <f>VLOOKUP($A:$A,'4-Dünya İthahalat Göstergeleri'!$A:$M,13,0)</f>
        <v>15</v>
      </c>
      <c r="AP80" s="72" t="e">
        <f>VLOOKUP($A:$A,'5-Dünya Yıllar İhracatı'!$A:$F,2,0)</f>
        <v>#N/A</v>
      </c>
      <c r="AQ80" s="71" t="e">
        <f>VLOOKUP($A:$A,'5-Dünya Yıllar İhracatı'!$A:$F,3,0)</f>
        <v>#N/A</v>
      </c>
      <c r="AR80" s="72" t="e">
        <f>VLOOKUP($A:$A,'5-Dünya Yıllar İhracatı'!$A:$F,4,0)</f>
        <v>#N/A</v>
      </c>
      <c r="AS80" s="71" t="e">
        <f>VLOOKUP($A:$A,'5-Dünya Yıllar İhracatı'!$A:$F,5,0)</f>
        <v>#N/A</v>
      </c>
      <c r="AT80" s="72" t="e">
        <f>VLOOKUP($A:$A,'5-Dünya Yıllar İhracatı'!$A:$F,6,0)</f>
        <v>#N/A</v>
      </c>
      <c r="AU80" s="71" t="e">
        <f t="shared" si="8"/>
        <v>#N/A</v>
      </c>
      <c r="AV80" s="72" t="e">
        <f t="shared" si="9"/>
        <v>#N/A</v>
      </c>
      <c r="AW80" s="71" t="e">
        <f>VLOOKUP($A:$A,'6-TR Yıllar İhracatı'!$A:$H,2,0)</f>
        <v>#N/A</v>
      </c>
      <c r="AX80" s="72" t="e">
        <f>VLOOKUP($A:$A,'6-TR Yıllar İhracatı'!$A:$H,3,0)</f>
        <v>#N/A</v>
      </c>
      <c r="AY80" s="71" t="e">
        <f>VLOOKUP($A:$A,'6-TR Yıllar İhracatı'!$A:$H,4,0)</f>
        <v>#N/A</v>
      </c>
      <c r="AZ80" s="72" t="e">
        <f>VLOOKUP($A:$A,'6-TR Yıllar İhracatı'!$A:$H,5,0)</f>
        <v>#N/A</v>
      </c>
      <c r="BA80" s="71" t="e">
        <f>VLOOKUP($A:$A,'6-TR Yıllar İhracatı'!$A:$H,6,0)</f>
        <v>#N/A</v>
      </c>
      <c r="BB80" s="72" t="e">
        <f>VLOOKUP($A:$A,'6-TR Yıllar İhracatı'!$A:$H,7,0)</f>
        <v>#N/A</v>
      </c>
      <c r="BC80" s="71" t="e">
        <f>VLOOKUP($A:$A,'6-TR Yıllar İhracatı'!$A:$H,8,0)</f>
        <v>#N/A</v>
      </c>
      <c r="BD80" s="72" t="e">
        <f>VLOOKUP($A:$A,'7-TR Çeyrek Yıllar İhracatı'!$A:$H,2,0)</f>
        <v>#N/A</v>
      </c>
      <c r="BE80" s="71" t="e">
        <f>VLOOKUP($A:$A,'7-TR Çeyrek Yıllar İhracatı'!$A:$H,3,0)</f>
        <v>#N/A</v>
      </c>
      <c r="BF80" s="72" t="e">
        <f>VLOOKUP($A:$A,'7-TR Çeyrek Yıllar İhracatı'!$A:$H,4,0)</f>
        <v>#N/A</v>
      </c>
      <c r="BG80" s="71" t="e">
        <f>VLOOKUP($A:$A,'7-TR Çeyrek Yıllar İhracatı'!$A:$H,5,0)</f>
        <v>#N/A</v>
      </c>
      <c r="BH80" s="72" t="e">
        <f>VLOOKUP($A:$A,'7-TR Çeyrek Yıllar İhracatı'!$A:$H,6,0)</f>
        <v>#N/A</v>
      </c>
      <c r="BI80" s="71" t="e">
        <f>VLOOKUP($A:$A,'7-TR Çeyrek Yıllar İhracatı'!$A:$H,7,0)</f>
        <v>#N/A</v>
      </c>
      <c r="BJ80" s="72" t="e">
        <f>VLOOKUP($A:$A,'8- TR Yıllar Birim İhracatı'!$A:$H,2,0)</f>
        <v>#N/A</v>
      </c>
      <c r="BK80" s="71" t="e">
        <f>VLOOKUP($A:$A,'8- TR Yıllar Birim İhracatı'!$A:$H,3,0)</f>
        <v>#N/A</v>
      </c>
      <c r="BL80" s="72" t="e">
        <f>VLOOKUP($A:$A,'8- TR Yıllar Birim İhracatı'!$A:$H,4,0)</f>
        <v>#N/A</v>
      </c>
      <c r="BM80" s="71" t="e">
        <f>VLOOKUP($A:$A,'8- TR Yıllar Birim İhracatı'!$A:$H,5,0)</f>
        <v>#N/A</v>
      </c>
      <c r="BN80" s="72" t="e">
        <f>VLOOKUP($A:$A,'8- TR Yıllar Birim İhracatı'!$A:$H,6,0)</f>
        <v>#N/A</v>
      </c>
      <c r="BO80" s="71" t="e">
        <f>VLOOKUP($A:$A,'8- TR Yıllar Birim İhracatı'!$A:$H,7,0)</f>
        <v>#N/A</v>
      </c>
      <c r="BP80" s="72" t="e">
        <f>VLOOKUP($A:$A,'8- TR Yıllar Birim İhracatı'!$A:$H,8,0)</f>
        <v>#N/A</v>
      </c>
      <c r="BQ80" s="71">
        <f>VLOOKUP($A:$A,'9-Dünya Yıllar Birim İthalatı'!$A:$N,2,0)</f>
        <v>9400</v>
      </c>
      <c r="BR80" s="72" t="str">
        <f>VLOOKUP($A:$A,'9-Dünya Yıllar Birim İthalatı'!$A:$N,3,0)</f>
        <v>US Dollar/Tons</v>
      </c>
      <c r="BS80" s="71">
        <f>VLOOKUP($A:$A,'9-Dünya Yıllar Birim İthalatı'!$A:$N,4,0)</f>
        <v>13667</v>
      </c>
      <c r="BT80" s="72" t="str">
        <f>VLOOKUP($A:$A,'9-Dünya Yıllar Birim İthalatı'!$A:$N,5,0)</f>
        <v>US Dollar/Tons</v>
      </c>
      <c r="BU80" s="71">
        <f>VLOOKUP($A:$A,'9-Dünya Yıllar Birim İthalatı'!$A:$N,6,0)</f>
        <v>0</v>
      </c>
      <c r="BV80" s="72">
        <f>VLOOKUP($A:$A,'9-Dünya Yıllar Birim İthalatı'!$A:$N,7,0)</f>
        <v>0</v>
      </c>
      <c r="BW80" s="71">
        <f>VLOOKUP($A:$A,'9-Dünya Yıllar Birim İthalatı'!$A:$N,8,0)</f>
        <v>8121</v>
      </c>
      <c r="BX80" s="72" t="str">
        <f>VLOOKUP($A:$A,'9-Dünya Yıllar Birim İthalatı'!$A:$N,9,0)</f>
        <v>US Dollar/Tons</v>
      </c>
      <c r="BY80" s="71">
        <f>VLOOKUP($A:$A,'9-Dünya Yıllar Birim İthalatı'!$A:$N,10,0)</f>
        <v>0</v>
      </c>
      <c r="BZ80" s="72" t="str">
        <f>VLOOKUP($A:$A,'9-Dünya Yıllar Birim İthalatı'!$A:$N,11,0)</f>
        <v>US Dollar/Tons</v>
      </c>
      <c r="CA80" s="71">
        <f>VLOOKUP($A:$A,'9-Dünya Yıllar Birim İthalatı'!$A:$N,12,0)</f>
        <v>354</v>
      </c>
      <c r="CB80" s="72">
        <f>VLOOKUP($A:$A,'9-Dünya Yıllar Birim İthalatı'!$A:$N,13,0)</f>
        <v>0</v>
      </c>
      <c r="CC80" s="71" t="str">
        <f>VLOOKUP($A:$A,'9-Dünya Yıllar Birim İthalatı'!$A:$N,14,0)</f>
        <v>Tons</v>
      </c>
    </row>
    <row r="81" spans="1:81" ht="27.6" x14ac:dyDescent="0.3">
      <c r="A81" s="69" t="s">
        <v>95</v>
      </c>
      <c r="B81" s="73">
        <v>992</v>
      </c>
      <c r="C81" s="73">
        <v>99</v>
      </c>
      <c r="D81" s="73">
        <v>233</v>
      </c>
      <c r="E81" s="73">
        <v>432</v>
      </c>
      <c r="F81" s="74">
        <v>344</v>
      </c>
      <c r="G81" s="73">
        <f t="shared" si="5"/>
        <v>-20.37037037037037</v>
      </c>
      <c r="H81" s="74">
        <f t="shared" si="6"/>
        <v>1.7758211624194945E-2</v>
      </c>
      <c r="I81" s="69" t="e">
        <f>VLOOKUP($A:$A,'2- Dünya Çeyrek Yıllar İthalatı'!$A:$F,2,0)</f>
        <v>#N/A</v>
      </c>
      <c r="J81" s="69" t="e">
        <f>VLOOKUP($A:$A,'2- Dünya Çeyrek Yıllar İthalatı'!$A:$F,3,0)</f>
        <v>#N/A</v>
      </c>
      <c r="K81" s="69" t="e">
        <f>VLOOKUP($A:$A,'2- Dünya Çeyrek Yıllar İthalatı'!$A:$F,4,0)</f>
        <v>#N/A</v>
      </c>
      <c r="L81" s="69" t="e">
        <f>VLOOKUP($A:$A,'2- Dünya Çeyrek Yıllar İthalatı'!$A:$F,5,0)</f>
        <v>#N/A</v>
      </c>
      <c r="M81" s="69" t="e">
        <f>VLOOKUP($A:$A,'2- Dünya Çeyrek Yıllar İthalatı'!$A:$F,6,0)</f>
        <v>#N/A</v>
      </c>
      <c r="N81" s="69" t="e">
        <f t="shared" si="7"/>
        <v>#N/A</v>
      </c>
      <c r="O81" s="69">
        <f>VLOOKUP($A:$A,'3-TR İhracat Göstergeleri'!$A:$P,2,0)</f>
        <v>0</v>
      </c>
      <c r="P81" s="73">
        <f>VLOOKUP($A:$A,'3-TR İhracat Göstergeleri'!$A:$P,3,0)</f>
        <v>0</v>
      </c>
      <c r="Q81" s="69">
        <f>VLOOKUP($A:$A,'3-TR İhracat Göstergeleri'!$A:$P,4,0)</f>
        <v>0</v>
      </c>
      <c r="R81" s="73">
        <f>VLOOKUP($A:$A,'3-TR İhracat Göstergeleri'!$A:$P,5,0)</f>
        <v>0</v>
      </c>
      <c r="S81" s="69">
        <f>VLOOKUP($A:$A,'3-TR İhracat Göstergeleri'!$A:$P,6,0)</f>
        <v>0</v>
      </c>
      <c r="T81" s="73">
        <f>VLOOKUP($A:$A,'3-TR İhracat Göstergeleri'!$A:$P,7,0)</f>
        <v>0</v>
      </c>
      <c r="U81" s="69">
        <f>VLOOKUP($A:$A,'3-TR İhracat Göstergeleri'!$A:$P,8,0)</f>
        <v>0</v>
      </c>
      <c r="V81" s="73">
        <f>VLOOKUP($A:$A,'3-TR İhracat Göstergeleri'!$A:$P,9,0)</f>
        <v>0</v>
      </c>
      <c r="W81" s="69">
        <f>VLOOKUP($A:$A,'3-TR İhracat Göstergeleri'!$A:$P,10,0)</f>
        <v>0</v>
      </c>
      <c r="X81" s="73">
        <f>VLOOKUP($A:$A,'3-TR İhracat Göstergeleri'!$A:$P,11,0)</f>
        <v>78</v>
      </c>
      <c r="Y81" s="69">
        <f>VLOOKUP($A:$A,'3-TR İhracat Göstergeleri'!$A:$P,12,0)</f>
        <v>1.7758174955191584E-2</v>
      </c>
      <c r="Z81" s="73">
        <f>VLOOKUP($A:$A,'3-TR İhracat Göstergeleri'!$A:$P,13,0)</f>
        <v>-6</v>
      </c>
      <c r="AA81" s="69">
        <f>VLOOKUP($A:$A,'3-TR İhracat Göstergeleri'!$A:$P,14,0)</f>
        <v>8339</v>
      </c>
      <c r="AB81" s="73" t="str">
        <f>VLOOKUP($A:$A,'3-TR İhracat Göstergeleri'!$A:$P,15,0)</f>
        <v>0.55</v>
      </c>
      <c r="AC81" s="69">
        <f>VLOOKUP($A:$A,'3-TR İhracat Göstergeleri'!$A:$P,16,0)</f>
        <v>10</v>
      </c>
      <c r="AD81" s="73">
        <f>VLOOKUP($A:$A,'4-Dünya İthahalat Göstergeleri'!$A:$M,2,0)</f>
        <v>344</v>
      </c>
      <c r="AE81" s="69">
        <f>VLOOKUP($A:$A,'4-Dünya İthahalat Göstergeleri'!$A:$M,3,0)</f>
        <v>-344</v>
      </c>
      <c r="AF81" s="73">
        <f>VLOOKUP($A:$A,'4-Dünya İthahalat Göstergeleri'!$A:$M,4,0)</f>
        <v>98</v>
      </c>
      <c r="AG81" s="69" t="str">
        <f>VLOOKUP($A:$A,'4-Dünya İthahalat Göstergeleri'!$A:$M,5,0)</f>
        <v>Tons</v>
      </c>
      <c r="AH81" s="73">
        <f>VLOOKUP($A:$A,'4-Dünya İthahalat Göstergeleri'!$A:$M,6,0)</f>
        <v>3510</v>
      </c>
      <c r="AI81" s="69">
        <f>VLOOKUP($A:$A,'4-Dünya İthahalat Göstergeleri'!$A:$M,7,0)</f>
        <v>-6</v>
      </c>
      <c r="AJ81" s="73">
        <f>VLOOKUP($A:$A,'4-Dünya İthahalat Göstergeleri'!$A:$M,8,0)</f>
        <v>-11</v>
      </c>
      <c r="AK81" s="69">
        <f>VLOOKUP($A:$A,'4-Dünya İthahalat Göstergeleri'!$A:$M,9,0)</f>
        <v>-20</v>
      </c>
      <c r="AL81" s="73">
        <f>VLOOKUP($A:$A,'4-Dünya İthahalat Göstergeleri'!$A:$M,10,0)</f>
        <v>1.7758174955191584E-2</v>
      </c>
      <c r="AM81" s="69">
        <f>VLOOKUP($A:$A,'4-Dünya İthahalat Göstergeleri'!$A:$M,11,0)</f>
        <v>8339</v>
      </c>
      <c r="AN81" s="73" t="str">
        <f>VLOOKUP($A:$A,'4-Dünya İthahalat Göstergeleri'!$A:$M,12,0)</f>
        <v>0.55</v>
      </c>
      <c r="AO81" s="69">
        <f>VLOOKUP($A:$A,'4-Dünya İthahalat Göstergeleri'!$A:$M,13,0)</f>
        <v>45300</v>
      </c>
      <c r="AP81" s="73" t="e">
        <f>VLOOKUP($A:$A,'5-Dünya Yıllar İhracatı'!$A:$F,2,0)</f>
        <v>#N/A</v>
      </c>
      <c r="AQ81" s="69" t="e">
        <f>VLOOKUP($A:$A,'5-Dünya Yıllar İhracatı'!$A:$F,3,0)</f>
        <v>#N/A</v>
      </c>
      <c r="AR81" s="73" t="e">
        <f>VLOOKUP($A:$A,'5-Dünya Yıllar İhracatı'!$A:$F,4,0)</f>
        <v>#N/A</v>
      </c>
      <c r="AS81" s="69" t="e">
        <f>VLOOKUP($A:$A,'5-Dünya Yıllar İhracatı'!$A:$F,5,0)</f>
        <v>#N/A</v>
      </c>
      <c r="AT81" s="73" t="e">
        <f>VLOOKUP($A:$A,'5-Dünya Yıllar İhracatı'!$A:$F,6,0)</f>
        <v>#N/A</v>
      </c>
      <c r="AU81" s="69" t="e">
        <f t="shared" si="8"/>
        <v>#N/A</v>
      </c>
      <c r="AV81" s="73" t="e">
        <f t="shared" si="9"/>
        <v>#N/A</v>
      </c>
      <c r="AW81" s="69" t="e">
        <f>VLOOKUP($A:$A,'6-TR Yıllar İhracatı'!$A:$H,2,0)</f>
        <v>#N/A</v>
      </c>
      <c r="AX81" s="73" t="e">
        <f>VLOOKUP($A:$A,'6-TR Yıllar İhracatı'!$A:$H,3,0)</f>
        <v>#N/A</v>
      </c>
      <c r="AY81" s="69" t="e">
        <f>VLOOKUP($A:$A,'6-TR Yıllar İhracatı'!$A:$H,4,0)</f>
        <v>#N/A</v>
      </c>
      <c r="AZ81" s="73" t="e">
        <f>VLOOKUP($A:$A,'6-TR Yıllar İhracatı'!$A:$H,5,0)</f>
        <v>#N/A</v>
      </c>
      <c r="BA81" s="69" t="e">
        <f>VLOOKUP($A:$A,'6-TR Yıllar İhracatı'!$A:$H,6,0)</f>
        <v>#N/A</v>
      </c>
      <c r="BB81" s="73" t="e">
        <f>VLOOKUP($A:$A,'6-TR Yıllar İhracatı'!$A:$H,7,0)</f>
        <v>#N/A</v>
      </c>
      <c r="BC81" s="69" t="e">
        <f>VLOOKUP($A:$A,'6-TR Yıllar İhracatı'!$A:$H,8,0)</f>
        <v>#N/A</v>
      </c>
      <c r="BD81" s="73" t="e">
        <f>VLOOKUP($A:$A,'7-TR Çeyrek Yıllar İhracatı'!$A:$H,2,0)</f>
        <v>#N/A</v>
      </c>
      <c r="BE81" s="69" t="e">
        <f>VLOOKUP($A:$A,'7-TR Çeyrek Yıllar İhracatı'!$A:$H,3,0)</f>
        <v>#N/A</v>
      </c>
      <c r="BF81" s="73" t="e">
        <f>VLOOKUP($A:$A,'7-TR Çeyrek Yıllar İhracatı'!$A:$H,4,0)</f>
        <v>#N/A</v>
      </c>
      <c r="BG81" s="69" t="e">
        <f>VLOOKUP($A:$A,'7-TR Çeyrek Yıllar İhracatı'!$A:$H,5,0)</f>
        <v>#N/A</v>
      </c>
      <c r="BH81" s="73" t="e">
        <f>VLOOKUP($A:$A,'7-TR Çeyrek Yıllar İhracatı'!$A:$H,6,0)</f>
        <v>#N/A</v>
      </c>
      <c r="BI81" s="69" t="e">
        <f>VLOOKUP($A:$A,'7-TR Çeyrek Yıllar İhracatı'!$A:$H,7,0)</f>
        <v>#N/A</v>
      </c>
      <c r="BJ81" s="73" t="e">
        <f>VLOOKUP($A:$A,'8- TR Yıllar Birim İhracatı'!$A:$H,2,0)</f>
        <v>#N/A</v>
      </c>
      <c r="BK81" s="69" t="e">
        <f>VLOOKUP($A:$A,'8- TR Yıllar Birim İhracatı'!$A:$H,3,0)</f>
        <v>#N/A</v>
      </c>
      <c r="BL81" s="73" t="e">
        <f>VLOOKUP($A:$A,'8- TR Yıllar Birim İhracatı'!$A:$H,4,0)</f>
        <v>#N/A</v>
      </c>
      <c r="BM81" s="69" t="e">
        <f>VLOOKUP($A:$A,'8- TR Yıllar Birim İhracatı'!$A:$H,5,0)</f>
        <v>#N/A</v>
      </c>
      <c r="BN81" s="73" t="e">
        <f>VLOOKUP($A:$A,'8- TR Yıllar Birim İhracatı'!$A:$H,6,0)</f>
        <v>#N/A</v>
      </c>
      <c r="BO81" s="69" t="e">
        <f>VLOOKUP($A:$A,'8- TR Yıllar Birim İhracatı'!$A:$H,7,0)</f>
        <v>#N/A</v>
      </c>
      <c r="BP81" s="73" t="e">
        <f>VLOOKUP($A:$A,'8- TR Yıllar Birim İhracatı'!$A:$H,8,0)</f>
        <v>#N/A</v>
      </c>
      <c r="BQ81" s="69">
        <f>VLOOKUP($A:$A,'9-Dünya Yıllar Birim İthalatı'!$A:$N,2,0)</f>
        <v>2802</v>
      </c>
      <c r="BR81" s="73" t="str">
        <f>VLOOKUP($A:$A,'9-Dünya Yıllar Birim İthalatı'!$A:$N,3,0)</f>
        <v>US Dollar/Tons</v>
      </c>
      <c r="BS81" s="69">
        <f>VLOOKUP($A:$A,'9-Dünya Yıllar Birim İthalatı'!$A:$N,4,0)</f>
        <v>3194</v>
      </c>
      <c r="BT81" s="73" t="str">
        <f>VLOOKUP($A:$A,'9-Dünya Yıllar Birim İthalatı'!$A:$N,5,0)</f>
        <v>US Dollar/Tons</v>
      </c>
      <c r="BU81" s="69">
        <f>VLOOKUP($A:$A,'9-Dünya Yıllar Birim İthalatı'!$A:$N,6,0)</f>
        <v>4660</v>
      </c>
      <c r="BV81" s="73" t="str">
        <f>VLOOKUP($A:$A,'9-Dünya Yıllar Birim İthalatı'!$A:$N,7,0)</f>
        <v>US Dollar/Tons</v>
      </c>
      <c r="BW81" s="69">
        <f>VLOOKUP($A:$A,'9-Dünya Yıllar Birim İthalatı'!$A:$N,8,0)</f>
        <v>3349</v>
      </c>
      <c r="BX81" s="73" t="str">
        <f>VLOOKUP($A:$A,'9-Dünya Yıllar Birim İthalatı'!$A:$N,9,0)</f>
        <v>US Dollar/Tons</v>
      </c>
      <c r="BY81" s="69">
        <f>VLOOKUP($A:$A,'9-Dünya Yıllar Birim İthalatı'!$A:$N,10,0)</f>
        <v>3510</v>
      </c>
      <c r="BZ81" s="73" t="str">
        <f>VLOOKUP($A:$A,'9-Dünya Yıllar Birim İthalatı'!$A:$N,11,0)</f>
        <v>US Dollar/Tons</v>
      </c>
      <c r="CA81" s="69">
        <f>VLOOKUP($A:$A,'9-Dünya Yıllar Birim İthalatı'!$A:$N,12,0)</f>
        <v>344</v>
      </c>
      <c r="CB81" s="73">
        <f>VLOOKUP($A:$A,'9-Dünya Yıllar Birim İthalatı'!$A:$N,13,0)</f>
        <v>98</v>
      </c>
      <c r="CC81" s="69" t="str">
        <f>VLOOKUP($A:$A,'9-Dünya Yıllar Birim İthalatı'!$A:$N,14,0)</f>
        <v>Tons</v>
      </c>
    </row>
    <row r="82" spans="1:81" ht="27.6" x14ac:dyDescent="0.3">
      <c r="A82" s="71" t="s">
        <v>94</v>
      </c>
      <c r="B82" s="75">
        <v>61</v>
      </c>
      <c r="C82" s="75">
        <v>11</v>
      </c>
      <c r="D82" s="75">
        <v>12</v>
      </c>
      <c r="E82" s="75">
        <v>7</v>
      </c>
      <c r="F82" s="72">
        <v>293</v>
      </c>
      <c r="G82" s="75">
        <f t="shared" si="5"/>
        <v>4085.7142857142853</v>
      </c>
      <c r="H82" s="72">
        <f t="shared" si="6"/>
        <v>1.5125453505491623E-2</v>
      </c>
      <c r="I82" s="71" t="e">
        <f>VLOOKUP($A:$A,'2- Dünya Çeyrek Yıllar İthalatı'!$A:$F,2,0)</f>
        <v>#N/A</v>
      </c>
      <c r="J82" s="71" t="e">
        <f>VLOOKUP($A:$A,'2- Dünya Çeyrek Yıllar İthalatı'!$A:$F,3,0)</f>
        <v>#N/A</v>
      </c>
      <c r="K82" s="71" t="e">
        <f>VLOOKUP($A:$A,'2- Dünya Çeyrek Yıllar İthalatı'!$A:$F,4,0)</f>
        <v>#N/A</v>
      </c>
      <c r="L82" s="71" t="e">
        <f>VLOOKUP($A:$A,'2- Dünya Çeyrek Yıllar İthalatı'!$A:$F,5,0)</f>
        <v>#N/A</v>
      </c>
      <c r="M82" s="71" t="e">
        <f>VLOOKUP($A:$A,'2- Dünya Çeyrek Yıllar İthalatı'!$A:$F,6,0)</f>
        <v>#N/A</v>
      </c>
      <c r="N82" s="71" t="e">
        <f t="shared" si="7"/>
        <v>#N/A</v>
      </c>
      <c r="O82" s="71">
        <f>VLOOKUP($A:$A,'3-TR İhracat Göstergeleri'!$A:$P,2,0)</f>
        <v>2</v>
      </c>
      <c r="P82" s="75">
        <f>VLOOKUP($A:$A,'3-TR İhracat Göstergeleri'!$A:$P,3,0)</f>
        <v>2</v>
      </c>
      <c r="Q82" s="71">
        <f>VLOOKUP($A:$A,'3-TR İhracat Göstergeleri'!$A:$P,4,0)</f>
        <v>9.3859258042565169E-4</v>
      </c>
      <c r="R82" s="75">
        <f>VLOOKUP($A:$A,'3-TR İhracat Göstergeleri'!$A:$P,5,0)</f>
        <v>0</v>
      </c>
      <c r="S82" s="71" t="str">
        <f>VLOOKUP($A:$A,'3-TR İhracat Göstergeleri'!$A:$P,6,0)</f>
        <v>Tons</v>
      </c>
      <c r="T82" s="75">
        <f>VLOOKUP($A:$A,'3-TR İhracat Göstergeleri'!$A:$P,7,0)</f>
        <v>0</v>
      </c>
      <c r="U82" s="71">
        <f>VLOOKUP($A:$A,'3-TR İhracat Göstergeleri'!$A:$P,8,0)</f>
        <v>0</v>
      </c>
      <c r="V82" s="75">
        <f>VLOOKUP($A:$A,'3-TR İhracat Göstergeleri'!$A:$P,9,0)</f>
        <v>0</v>
      </c>
      <c r="W82" s="71">
        <f>VLOOKUP($A:$A,'3-TR İhracat Göstergeleri'!$A:$P,10,0)</f>
        <v>-68</v>
      </c>
      <c r="X82" s="75">
        <f>VLOOKUP($A:$A,'3-TR İhracat Göstergeleri'!$A:$P,11,0)</f>
        <v>79</v>
      </c>
      <c r="Y82" s="71">
        <f>VLOOKUP($A:$A,'3-TR İhracat Göstergeleri'!$A:$P,12,0)</f>
        <v>1.5073799671267273E-2</v>
      </c>
      <c r="Z82" s="75">
        <f>VLOOKUP($A:$A,'3-TR İhracat Göstergeleri'!$A:$P,13,0)</f>
        <v>15</v>
      </c>
      <c r="AA82" s="71">
        <f>VLOOKUP($A:$A,'3-TR İhracat Göstergeleri'!$A:$P,14,0)</f>
        <v>4601</v>
      </c>
      <c r="AB82" s="75" t="str">
        <f>VLOOKUP($A:$A,'3-TR İhracat Göstergeleri'!$A:$P,15,0)</f>
        <v>0.91</v>
      </c>
      <c r="AC82" s="71">
        <f>VLOOKUP($A:$A,'3-TR İhracat Göstergeleri'!$A:$P,16,0)</f>
        <v>5</v>
      </c>
      <c r="AD82" s="75">
        <f>VLOOKUP($A:$A,'4-Dünya İthahalat Göstergeleri'!$A:$M,2,0)</f>
        <v>292</v>
      </c>
      <c r="AE82" s="71">
        <f>VLOOKUP($A:$A,'4-Dünya İthahalat Göstergeleri'!$A:$M,3,0)</f>
        <v>-292</v>
      </c>
      <c r="AF82" s="75">
        <f>VLOOKUP($A:$A,'4-Dünya İthahalat Göstergeleri'!$A:$M,4,0)</f>
        <v>8</v>
      </c>
      <c r="AG82" s="71" t="str">
        <f>VLOOKUP($A:$A,'4-Dünya İthahalat Göstergeleri'!$A:$M,5,0)</f>
        <v>Tons</v>
      </c>
      <c r="AH82" s="75">
        <f>VLOOKUP($A:$A,'4-Dünya İthahalat Göstergeleri'!$A:$M,6,0)</f>
        <v>36500</v>
      </c>
      <c r="AI82" s="71">
        <f>VLOOKUP($A:$A,'4-Dünya İthahalat Göstergeleri'!$A:$M,7,0)</f>
        <v>15</v>
      </c>
      <c r="AJ82" s="75">
        <f>VLOOKUP($A:$A,'4-Dünya İthahalat Göstergeleri'!$A:$M,8,0)</f>
        <v>10</v>
      </c>
      <c r="AK82" s="71">
        <f>VLOOKUP($A:$A,'4-Dünya İthahalat Göstergeleri'!$A:$M,9,0)</f>
        <v>-21</v>
      </c>
      <c r="AL82" s="75">
        <f>VLOOKUP($A:$A,'4-Dünya İthahalat Göstergeleri'!$A:$M,10,0)</f>
        <v>1.5073799671267273E-2</v>
      </c>
      <c r="AM82" s="71">
        <f>VLOOKUP($A:$A,'4-Dünya İthahalat Göstergeleri'!$A:$M,11,0)</f>
        <v>4601</v>
      </c>
      <c r="AN82" s="75" t="str">
        <f>VLOOKUP($A:$A,'4-Dünya İthahalat Göstergeleri'!$A:$M,12,0)</f>
        <v>0.91</v>
      </c>
      <c r="AO82" s="71">
        <f>VLOOKUP($A:$A,'4-Dünya İthahalat Göstergeleri'!$A:$M,13,0)</f>
        <v>45416</v>
      </c>
      <c r="AP82" s="75" t="e">
        <f>VLOOKUP($A:$A,'5-Dünya Yıllar İhracatı'!$A:$F,2,0)</f>
        <v>#N/A</v>
      </c>
      <c r="AQ82" s="71" t="e">
        <f>VLOOKUP($A:$A,'5-Dünya Yıllar İhracatı'!$A:$F,3,0)</f>
        <v>#N/A</v>
      </c>
      <c r="AR82" s="75" t="e">
        <f>VLOOKUP($A:$A,'5-Dünya Yıllar İhracatı'!$A:$F,4,0)</f>
        <v>#N/A</v>
      </c>
      <c r="AS82" s="71" t="e">
        <f>VLOOKUP($A:$A,'5-Dünya Yıllar İhracatı'!$A:$F,5,0)</f>
        <v>#N/A</v>
      </c>
      <c r="AT82" s="75" t="e">
        <f>VLOOKUP($A:$A,'5-Dünya Yıllar İhracatı'!$A:$F,6,0)</f>
        <v>#N/A</v>
      </c>
      <c r="AU82" s="71" t="e">
        <f t="shared" si="8"/>
        <v>#N/A</v>
      </c>
      <c r="AV82" s="75" t="e">
        <f t="shared" si="9"/>
        <v>#N/A</v>
      </c>
      <c r="AW82" s="71">
        <f>VLOOKUP($A:$A,'6-TR Yıllar İhracatı'!$A:$H,2,0)</f>
        <v>0</v>
      </c>
      <c r="AX82" s="75">
        <f>VLOOKUP($A:$A,'6-TR Yıllar İhracatı'!$A:$H,3,0)</f>
        <v>0</v>
      </c>
      <c r="AY82" s="71">
        <f>VLOOKUP($A:$A,'6-TR Yıllar İhracatı'!$A:$H,4,0)</f>
        <v>17</v>
      </c>
      <c r="AZ82" s="75">
        <f>VLOOKUP($A:$A,'6-TR Yıllar İhracatı'!$A:$H,5,0)</f>
        <v>6</v>
      </c>
      <c r="BA82" s="71">
        <f>VLOOKUP($A:$A,'6-TR Yıllar İhracatı'!$A:$H,6,0)</f>
        <v>2</v>
      </c>
      <c r="BB82" s="75">
        <f>VLOOKUP($A:$A,'6-TR Yıllar İhracatı'!$A:$H,7,0)</f>
        <v>-666.66666666666663</v>
      </c>
      <c r="BC82" s="71">
        <f>VLOOKUP($A:$A,'6-TR Yıllar İhracatı'!$A:$H,8,0)</f>
        <v>9.3859258042565169E-4</v>
      </c>
      <c r="BD82" s="75">
        <f>VLOOKUP($A:$A,'7-TR Çeyrek Yıllar İhracatı'!$A:$H,2,0)</f>
        <v>1</v>
      </c>
      <c r="BE82" s="71">
        <f>VLOOKUP($A:$A,'7-TR Çeyrek Yıllar İhracatı'!$A:$H,3,0)</f>
        <v>0</v>
      </c>
      <c r="BF82" s="75">
        <f>VLOOKUP($A:$A,'7-TR Çeyrek Yıllar İhracatı'!$A:$H,4,0)</f>
        <v>0</v>
      </c>
      <c r="BG82" s="71">
        <f>VLOOKUP($A:$A,'7-TR Çeyrek Yıllar İhracatı'!$A:$H,5,0)</f>
        <v>1</v>
      </c>
      <c r="BH82" s="75">
        <f>VLOOKUP($A:$A,'7-TR Çeyrek Yıllar İhracatı'!$A:$H,6,0)</f>
        <v>0</v>
      </c>
      <c r="BI82" s="71">
        <f>VLOOKUP($A:$A,'7-TR Çeyrek Yıllar İhracatı'!$A:$H,7,0)</f>
        <v>-100</v>
      </c>
      <c r="BJ82" s="75">
        <f>VLOOKUP($A:$A,'8- TR Yıllar Birim İhracatı'!$A:$H,2,0)</f>
        <v>0</v>
      </c>
      <c r="BK82" s="71">
        <f>VLOOKUP($A:$A,'8- TR Yıllar Birim İhracatı'!$A:$H,3,0)</f>
        <v>0</v>
      </c>
      <c r="BL82" s="75">
        <f>VLOOKUP($A:$A,'8- TR Yıllar Birim İhracatı'!$A:$H,4,0)</f>
        <v>8500</v>
      </c>
      <c r="BM82" s="71">
        <f>VLOOKUP($A:$A,'8- TR Yıllar Birim İhracatı'!$A:$H,5,0)</f>
        <v>0</v>
      </c>
      <c r="BN82" s="75">
        <f>VLOOKUP($A:$A,'8- TR Yıllar Birim İhracatı'!$A:$H,6,0)</f>
        <v>0</v>
      </c>
      <c r="BO82" s="71">
        <f>VLOOKUP($A:$A,'8- TR Yıllar Birim İhracatı'!$A:$H,7,0)</f>
        <v>2</v>
      </c>
      <c r="BP82" s="75">
        <f>VLOOKUP($A:$A,'8- TR Yıllar Birim İhracatı'!$A:$H,8,0)</f>
        <v>0</v>
      </c>
      <c r="BQ82" s="71">
        <f>VLOOKUP($A:$A,'9-Dünya Yıllar Birim İthalatı'!$A:$N,2,0)</f>
        <v>7625</v>
      </c>
      <c r="BR82" s="75" t="str">
        <f>VLOOKUP($A:$A,'9-Dünya Yıllar Birim İthalatı'!$A:$N,3,0)</f>
        <v>US Dollar/Tons</v>
      </c>
      <c r="BS82" s="71">
        <f>VLOOKUP($A:$A,'9-Dünya Yıllar Birim İthalatı'!$A:$N,4,0)</f>
        <v>5500</v>
      </c>
      <c r="BT82" s="75" t="str">
        <f>VLOOKUP($A:$A,'9-Dünya Yıllar Birim İthalatı'!$A:$N,5,0)</f>
        <v>US Dollar/Tons</v>
      </c>
      <c r="BU82" s="71">
        <f>VLOOKUP($A:$A,'9-Dünya Yıllar Birim İthalatı'!$A:$N,6,0)</f>
        <v>6000</v>
      </c>
      <c r="BV82" s="75" t="str">
        <f>VLOOKUP($A:$A,'9-Dünya Yıllar Birim İthalatı'!$A:$N,7,0)</f>
        <v>US Dollar/Tons</v>
      </c>
      <c r="BW82" s="71">
        <f>VLOOKUP($A:$A,'9-Dünya Yıllar Birim İthalatı'!$A:$N,8,0)</f>
        <v>7000</v>
      </c>
      <c r="BX82" s="75" t="str">
        <f>VLOOKUP($A:$A,'9-Dünya Yıllar Birim İthalatı'!$A:$N,9,0)</f>
        <v>US Dollar/Tons</v>
      </c>
      <c r="BY82" s="71">
        <f>VLOOKUP($A:$A,'9-Dünya Yıllar Birim İthalatı'!$A:$N,10,0)</f>
        <v>36625</v>
      </c>
      <c r="BZ82" s="75" t="str">
        <f>VLOOKUP($A:$A,'9-Dünya Yıllar Birim İthalatı'!$A:$N,11,0)</f>
        <v>US Dollar/Tons</v>
      </c>
      <c r="CA82" s="71">
        <f>VLOOKUP($A:$A,'9-Dünya Yıllar Birim İthalatı'!$A:$N,12,0)</f>
        <v>293</v>
      </c>
      <c r="CB82" s="75">
        <f>VLOOKUP($A:$A,'9-Dünya Yıllar Birim İthalatı'!$A:$N,13,0)</f>
        <v>8</v>
      </c>
      <c r="CC82" s="71" t="str">
        <f>VLOOKUP($A:$A,'9-Dünya Yıllar Birim İthalatı'!$A:$N,14,0)</f>
        <v>Tons</v>
      </c>
    </row>
    <row r="83" spans="1:81" ht="27.6" x14ac:dyDescent="0.3">
      <c r="A83" s="69" t="s">
        <v>93</v>
      </c>
      <c r="B83" s="73">
        <v>302</v>
      </c>
      <c r="C83" s="73">
        <v>156</v>
      </c>
      <c r="D83" s="73">
        <v>364</v>
      </c>
      <c r="E83" s="73">
        <v>336</v>
      </c>
      <c r="F83" s="74">
        <v>290</v>
      </c>
      <c r="G83" s="73">
        <f t="shared" si="5"/>
        <v>-13.690476190476192</v>
      </c>
      <c r="H83" s="74">
        <f t="shared" si="6"/>
        <v>1.4970585380862017E-2</v>
      </c>
      <c r="I83" s="69">
        <f>VLOOKUP($A:$A,'2- Dünya Çeyrek Yıllar İthalatı'!$A:$F,2,0)</f>
        <v>64</v>
      </c>
      <c r="J83" s="69">
        <f>VLOOKUP($A:$A,'2- Dünya Çeyrek Yıllar İthalatı'!$A:$F,3,0)</f>
        <v>143</v>
      </c>
      <c r="K83" s="69">
        <f>VLOOKUP($A:$A,'2- Dünya Çeyrek Yıllar İthalatı'!$A:$F,4,0)</f>
        <v>24</v>
      </c>
      <c r="L83" s="69">
        <f>VLOOKUP($A:$A,'2- Dünya Çeyrek Yıllar İthalatı'!$A:$F,5,0)</f>
        <v>11</v>
      </c>
      <c r="M83" s="69">
        <f>VLOOKUP($A:$A,'2- Dünya Çeyrek Yıllar İthalatı'!$A:$F,6,0)</f>
        <v>0</v>
      </c>
      <c r="N83" s="69">
        <f t="shared" si="7"/>
        <v>-100</v>
      </c>
      <c r="O83" s="69">
        <f>VLOOKUP($A:$A,'3-TR İhracat Göstergeleri'!$A:$P,2,0)</f>
        <v>1</v>
      </c>
      <c r="P83" s="73">
        <f>VLOOKUP($A:$A,'3-TR İhracat Göstergeleri'!$A:$P,3,0)</f>
        <v>1</v>
      </c>
      <c r="Q83" s="69">
        <f>VLOOKUP($A:$A,'3-TR İhracat Göstergeleri'!$A:$P,4,0)</f>
        <v>4.6929629021282584E-4</v>
      </c>
      <c r="R83" s="73">
        <f>VLOOKUP($A:$A,'3-TR İhracat Göstergeleri'!$A:$P,5,0)</f>
        <v>0</v>
      </c>
      <c r="S83" s="69" t="str">
        <f>VLOOKUP($A:$A,'3-TR İhracat Göstergeleri'!$A:$P,6,0)</f>
        <v>Tons</v>
      </c>
      <c r="T83" s="73">
        <f>VLOOKUP($A:$A,'3-TR İhracat Göstergeleri'!$A:$P,7,0)</f>
        <v>0</v>
      </c>
      <c r="U83" s="69">
        <f>VLOOKUP($A:$A,'3-TR İhracat Göstergeleri'!$A:$P,8,0)</f>
        <v>0</v>
      </c>
      <c r="V83" s="73">
        <f>VLOOKUP($A:$A,'3-TR İhracat Göstergeleri'!$A:$P,9,0)</f>
        <v>0</v>
      </c>
      <c r="W83" s="69">
        <f>VLOOKUP($A:$A,'3-TR İhracat Göstergeleri'!$A:$P,10,0)</f>
        <v>0</v>
      </c>
      <c r="X83" s="73">
        <f>VLOOKUP($A:$A,'3-TR İhracat Göstergeleri'!$A:$P,11,0)</f>
        <v>80</v>
      </c>
      <c r="Y83" s="69">
        <f>VLOOKUP($A:$A,'3-TR İhracat Göstergeleri'!$A:$P,12,0)</f>
        <v>1.4970554468039417E-2</v>
      </c>
      <c r="Z83" s="73">
        <f>VLOOKUP($A:$A,'3-TR İhracat Göstergeleri'!$A:$P,13,0)</f>
        <v>7</v>
      </c>
      <c r="AA83" s="69">
        <f>VLOOKUP($A:$A,'3-TR İhracat Göstergeleri'!$A:$P,14,0)</f>
        <v>8841</v>
      </c>
      <c r="AB83" s="73" t="str">
        <f>VLOOKUP($A:$A,'3-TR İhracat Göstergeleri'!$A:$P,15,0)</f>
        <v>0.38</v>
      </c>
      <c r="AC83" s="69">
        <f>VLOOKUP($A:$A,'3-TR İhracat Göstergeleri'!$A:$P,16,0)</f>
        <v>45416</v>
      </c>
      <c r="AD83" s="73">
        <f>VLOOKUP($A:$A,'4-Dünya İthahalat Göstergeleri'!$A:$M,2,0)</f>
        <v>290</v>
      </c>
      <c r="AE83" s="69">
        <f>VLOOKUP($A:$A,'4-Dünya İthahalat Göstergeleri'!$A:$M,3,0)</f>
        <v>-290</v>
      </c>
      <c r="AF83" s="73">
        <f>VLOOKUP($A:$A,'4-Dünya İthahalat Göstergeleri'!$A:$M,4,0)</f>
        <v>72</v>
      </c>
      <c r="AG83" s="69" t="str">
        <f>VLOOKUP($A:$A,'4-Dünya İthahalat Göstergeleri'!$A:$M,5,0)</f>
        <v>Tons</v>
      </c>
      <c r="AH83" s="73">
        <f>VLOOKUP($A:$A,'4-Dünya İthahalat Göstergeleri'!$A:$M,6,0)</f>
        <v>4028</v>
      </c>
      <c r="AI83" s="69">
        <f>VLOOKUP($A:$A,'4-Dünya İthahalat Göstergeleri'!$A:$M,7,0)</f>
        <v>7</v>
      </c>
      <c r="AJ83" s="73">
        <f>VLOOKUP($A:$A,'4-Dünya İthahalat Göstergeleri'!$A:$M,8,0)</f>
        <v>2</v>
      </c>
      <c r="AK83" s="69">
        <f>VLOOKUP($A:$A,'4-Dünya İthahalat Göstergeleri'!$A:$M,9,0)</f>
        <v>-14</v>
      </c>
      <c r="AL83" s="73">
        <f>VLOOKUP($A:$A,'4-Dünya İthahalat Göstergeleri'!$A:$M,10,0)</f>
        <v>1.4970554468039417E-2</v>
      </c>
      <c r="AM83" s="69">
        <f>VLOOKUP($A:$A,'4-Dünya İthahalat Göstergeleri'!$A:$M,11,0)</f>
        <v>8841</v>
      </c>
      <c r="AN83" s="73" t="str">
        <f>VLOOKUP($A:$A,'4-Dünya İthahalat Göstergeleri'!$A:$M,12,0)</f>
        <v>0.38</v>
      </c>
      <c r="AO83" s="69">
        <f>VLOOKUP($A:$A,'4-Dünya İthahalat Göstergeleri'!$A:$M,13,0)</f>
        <v>45415</v>
      </c>
      <c r="AP83" s="73" t="e">
        <f>VLOOKUP($A:$A,'5-Dünya Yıllar İhracatı'!$A:$F,2,0)</f>
        <v>#N/A</v>
      </c>
      <c r="AQ83" s="69" t="e">
        <f>VLOOKUP($A:$A,'5-Dünya Yıllar İhracatı'!$A:$F,3,0)</f>
        <v>#N/A</v>
      </c>
      <c r="AR83" s="73" t="e">
        <f>VLOOKUP($A:$A,'5-Dünya Yıllar İhracatı'!$A:$F,4,0)</f>
        <v>#N/A</v>
      </c>
      <c r="AS83" s="69" t="e">
        <f>VLOOKUP($A:$A,'5-Dünya Yıllar İhracatı'!$A:$F,5,0)</f>
        <v>#N/A</v>
      </c>
      <c r="AT83" s="73" t="e">
        <f>VLOOKUP($A:$A,'5-Dünya Yıllar İhracatı'!$A:$F,6,0)</f>
        <v>#N/A</v>
      </c>
      <c r="AU83" s="69" t="e">
        <f t="shared" si="8"/>
        <v>#N/A</v>
      </c>
      <c r="AV83" s="73" t="e">
        <f t="shared" si="9"/>
        <v>#N/A</v>
      </c>
      <c r="AW83" s="69">
        <f>VLOOKUP($A:$A,'6-TR Yıllar İhracatı'!$A:$H,2,0)</f>
        <v>0</v>
      </c>
      <c r="AX83" s="73">
        <f>VLOOKUP($A:$A,'6-TR Yıllar İhracatı'!$A:$H,3,0)</f>
        <v>0</v>
      </c>
      <c r="AY83" s="69">
        <f>VLOOKUP($A:$A,'6-TR Yıllar İhracatı'!$A:$H,4,0)</f>
        <v>0</v>
      </c>
      <c r="AZ83" s="73">
        <f>VLOOKUP($A:$A,'6-TR Yıllar İhracatı'!$A:$H,5,0)</f>
        <v>0</v>
      </c>
      <c r="BA83" s="69">
        <f>VLOOKUP($A:$A,'6-TR Yıllar İhracatı'!$A:$H,6,0)</f>
        <v>1</v>
      </c>
      <c r="BB83" s="73" t="e">
        <f>VLOOKUP($A:$A,'6-TR Yıllar İhracatı'!$A:$H,7,0)</f>
        <v>#DIV/0!</v>
      </c>
      <c r="BC83" s="69">
        <f>VLOOKUP($A:$A,'6-TR Yıllar İhracatı'!$A:$H,8,0)</f>
        <v>4.6929629021282584E-4</v>
      </c>
      <c r="BD83" s="73">
        <f>VLOOKUP($A:$A,'7-TR Çeyrek Yıllar İhracatı'!$A:$H,2,0)</f>
        <v>0</v>
      </c>
      <c r="BE83" s="69">
        <f>VLOOKUP($A:$A,'7-TR Çeyrek Yıllar İhracatı'!$A:$H,3,0)</f>
        <v>0</v>
      </c>
      <c r="BF83" s="73">
        <f>VLOOKUP($A:$A,'7-TR Çeyrek Yıllar İhracatı'!$A:$H,4,0)</f>
        <v>1</v>
      </c>
      <c r="BG83" s="69">
        <f>VLOOKUP($A:$A,'7-TR Çeyrek Yıllar İhracatı'!$A:$H,5,0)</f>
        <v>0</v>
      </c>
      <c r="BH83" s="73">
        <f>VLOOKUP($A:$A,'7-TR Çeyrek Yıllar İhracatı'!$A:$H,6,0)</f>
        <v>0</v>
      </c>
      <c r="BI83" s="69" t="e">
        <f>VLOOKUP($A:$A,'7-TR Çeyrek Yıllar İhracatı'!$A:$H,7,0)</f>
        <v>#DIV/0!</v>
      </c>
      <c r="BJ83" s="73">
        <f>VLOOKUP($A:$A,'8- TR Yıllar Birim İhracatı'!$A:$H,2,0)</f>
        <v>0</v>
      </c>
      <c r="BK83" s="69">
        <f>VLOOKUP($A:$A,'8- TR Yıllar Birim İhracatı'!$A:$H,3,0)</f>
        <v>0</v>
      </c>
      <c r="BL83" s="73">
        <f>VLOOKUP($A:$A,'8- TR Yıllar Birim İhracatı'!$A:$H,4,0)</f>
        <v>0</v>
      </c>
      <c r="BM83" s="69">
        <f>VLOOKUP($A:$A,'8- TR Yıllar Birim İhracatı'!$A:$H,5,0)</f>
        <v>0</v>
      </c>
      <c r="BN83" s="73">
        <f>VLOOKUP($A:$A,'8- TR Yıllar Birim İhracatı'!$A:$H,6,0)</f>
        <v>0</v>
      </c>
      <c r="BO83" s="69">
        <f>VLOOKUP($A:$A,'8- TR Yıllar Birim İhracatı'!$A:$H,7,0)</f>
        <v>1</v>
      </c>
      <c r="BP83" s="73">
        <f>VLOOKUP($A:$A,'8- TR Yıllar Birim İhracatı'!$A:$H,8,0)</f>
        <v>0</v>
      </c>
      <c r="BQ83" s="69">
        <f>VLOOKUP($A:$A,'9-Dünya Yıllar Birim İthalatı'!$A:$N,2,0)</f>
        <v>3639</v>
      </c>
      <c r="BR83" s="73" t="str">
        <f>VLOOKUP($A:$A,'9-Dünya Yıllar Birim İthalatı'!$A:$N,3,0)</f>
        <v>US Dollar/Tons</v>
      </c>
      <c r="BS83" s="69">
        <f>VLOOKUP($A:$A,'9-Dünya Yıllar Birim İthalatı'!$A:$N,4,0)</f>
        <v>3391</v>
      </c>
      <c r="BT83" s="73" t="str">
        <f>VLOOKUP($A:$A,'9-Dünya Yıllar Birim İthalatı'!$A:$N,5,0)</f>
        <v>US Dollar/Tons</v>
      </c>
      <c r="BU83" s="69">
        <f>VLOOKUP($A:$A,'9-Dünya Yıllar Birim İthalatı'!$A:$N,6,0)</f>
        <v>4282</v>
      </c>
      <c r="BV83" s="73" t="str">
        <f>VLOOKUP($A:$A,'9-Dünya Yıllar Birim İthalatı'!$A:$N,7,0)</f>
        <v>US Dollar/Tons</v>
      </c>
      <c r="BW83" s="69">
        <f>VLOOKUP($A:$A,'9-Dünya Yıllar Birim İthalatı'!$A:$N,8,0)</f>
        <v>4732</v>
      </c>
      <c r="BX83" s="73" t="str">
        <f>VLOOKUP($A:$A,'9-Dünya Yıllar Birim İthalatı'!$A:$N,9,0)</f>
        <v>US Dollar/Tons</v>
      </c>
      <c r="BY83" s="69">
        <f>VLOOKUP($A:$A,'9-Dünya Yıllar Birim İthalatı'!$A:$N,10,0)</f>
        <v>4028</v>
      </c>
      <c r="BZ83" s="73" t="str">
        <f>VLOOKUP($A:$A,'9-Dünya Yıllar Birim İthalatı'!$A:$N,11,0)</f>
        <v>US Dollar/Tons</v>
      </c>
      <c r="CA83" s="69">
        <f>VLOOKUP($A:$A,'9-Dünya Yıllar Birim İthalatı'!$A:$N,12,0)</f>
        <v>290</v>
      </c>
      <c r="CB83" s="73">
        <f>VLOOKUP($A:$A,'9-Dünya Yıllar Birim İthalatı'!$A:$N,13,0)</f>
        <v>72</v>
      </c>
      <c r="CC83" s="69" t="str">
        <f>VLOOKUP($A:$A,'9-Dünya Yıllar Birim İthalatı'!$A:$N,14,0)</f>
        <v>Tons</v>
      </c>
    </row>
    <row r="84" spans="1:81" ht="27.6" x14ac:dyDescent="0.3">
      <c r="A84" s="71" t="s">
        <v>92</v>
      </c>
      <c r="B84" s="75">
        <v>152</v>
      </c>
      <c r="C84" s="75">
        <v>156</v>
      </c>
      <c r="D84" s="75">
        <v>163</v>
      </c>
      <c r="E84" s="75">
        <v>140</v>
      </c>
      <c r="F84" s="76">
        <v>227</v>
      </c>
      <c r="G84" s="75">
        <f t="shared" si="5"/>
        <v>62.142857142857146</v>
      </c>
      <c r="H84" s="76">
        <f t="shared" si="6"/>
        <v>1.1718354763640268E-2</v>
      </c>
      <c r="I84" s="71">
        <f>VLOOKUP($A:$A,'2- Dünya Çeyrek Yıllar İthalatı'!$A:$F,2,0)</f>
        <v>68</v>
      </c>
      <c r="J84" s="71">
        <f>VLOOKUP($A:$A,'2- Dünya Çeyrek Yıllar İthalatı'!$A:$F,3,0)</f>
        <v>42</v>
      </c>
      <c r="K84" s="71">
        <f>VLOOKUP($A:$A,'2- Dünya Çeyrek Yıllar İthalatı'!$A:$F,4,0)</f>
        <v>52</v>
      </c>
      <c r="L84" s="71">
        <f>VLOOKUP($A:$A,'2- Dünya Çeyrek Yıllar İthalatı'!$A:$F,5,0)</f>
        <v>55</v>
      </c>
      <c r="M84" s="71">
        <f>VLOOKUP($A:$A,'2- Dünya Çeyrek Yıllar İthalatı'!$A:$F,6,0)</f>
        <v>66</v>
      </c>
      <c r="N84" s="71">
        <f t="shared" si="7"/>
        <v>-2.9411764705882351</v>
      </c>
      <c r="O84" s="71">
        <f>VLOOKUP($A:$A,'3-TR İhracat Göstergeleri'!$A:$P,2,0)</f>
        <v>102</v>
      </c>
      <c r="P84" s="75">
        <f>VLOOKUP($A:$A,'3-TR İhracat Göstergeleri'!$A:$P,3,0)</f>
        <v>102</v>
      </c>
      <c r="Q84" s="71">
        <f>VLOOKUP($A:$A,'3-TR İhracat Göstergeleri'!$A:$P,4,0)</f>
        <v>4.7868221601708241E-2</v>
      </c>
      <c r="R84" s="75">
        <f>VLOOKUP($A:$A,'3-TR İhracat Göstergeleri'!$A:$P,5,0)</f>
        <v>9</v>
      </c>
      <c r="S84" s="71" t="str">
        <f>VLOOKUP($A:$A,'3-TR İhracat Göstergeleri'!$A:$P,6,0)</f>
        <v>Tons</v>
      </c>
      <c r="T84" s="75">
        <f>VLOOKUP($A:$A,'3-TR İhracat Göstergeleri'!$A:$P,7,0)</f>
        <v>11333</v>
      </c>
      <c r="U84" s="71">
        <f>VLOOKUP($A:$A,'3-TR İhracat Göstergeleri'!$A:$P,8,0)</f>
        <v>0</v>
      </c>
      <c r="V84" s="75">
        <f>VLOOKUP($A:$A,'3-TR İhracat Göstergeleri'!$A:$P,9,0)</f>
        <v>55</v>
      </c>
      <c r="W84" s="71">
        <f>VLOOKUP($A:$A,'3-TR İhracat Göstergeleri'!$A:$P,10,0)</f>
        <v>-8</v>
      </c>
      <c r="X84" s="75">
        <f>VLOOKUP($A:$A,'3-TR İhracat Göstergeleri'!$A:$P,11,0)</f>
        <v>81</v>
      </c>
      <c r="Y84" s="71">
        <f>VLOOKUP($A:$A,'3-TR İhracat Göstergeleri'!$A:$P,12,0)</f>
        <v>1.1718330566361887E-2</v>
      </c>
      <c r="Z84" s="75">
        <f>VLOOKUP($A:$A,'3-TR İhracat Göstergeleri'!$A:$P,13,0)</f>
        <v>7</v>
      </c>
      <c r="AA84" s="71">
        <f>VLOOKUP($A:$A,'3-TR İhracat Göstergeleri'!$A:$P,14,0)</f>
        <v>2817</v>
      </c>
      <c r="AB84" s="75" t="str">
        <f>VLOOKUP($A:$A,'3-TR İhracat Göstergeleri'!$A:$P,15,0)</f>
        <v>0.19</v>
      </c>
      <c r="AC84" s="71">
        <f>VLOOKUP($A:$A,'3-TR İhracat Göstergeleri'!$A:$P,16,0)</f>
        <v>0</v>
      </c>
      <c r="AD84" s="75">
        <f>VLOOKUP($A:$A,'4-Dünya İthahalat Göstergeleri'!$A:$M,2,0)</f>
        <v>227</v>
      </c>
      <c r="AE84" s="71">
        <f>VLOOKUP($A:$A,'4-Dünya İthahalat Göstergeleri'!$A:$M,3,0)</f>
        <v>-167</v>
      </c>
      <c r="AF84" s="75">
        <f>VLOOKUP($A:$A,'4-Dünya İthahalat Göstergeleri'!$A:$M,4,0)</f>
        <v>6</v>
      </c>
      <c r="AG84" s="71" t="str">
        <f>VLOOKUP($A:$A,'4-Dünya İthahalat Göstergeleri'!$A:$M,5,0)</f>
        <v>Tons</v>
      </c>
      <c r="AH84" s="75">
        <f>VLOOKUP($A:$A,'4-Dünya İthahalat Göstergeleri'!$A:$M,6,0)</f>
        <v>37833</v>
      </c>
      <c r="AI84" s="71">
        <f>VLOOKUP($A:$A,'4-Dünya İthahalat Göstergeleri'!$A:$M,7,0)</f>
        <v>7</v>
      </c>
      <c r="AJ84" s="75">
        <f>VLOOKUP($A:$A,'4-Dünya İthahalat Göstergeleri'!$A:$M,8,0)</f>
        <v>-6</v>
      </c>
      <c r="AK84" s="71">
        <f>VLOOKUP($A:$A,'4-Dünya İthahalat Göstergeleri'!$A:$M,9,0)</f>
        <v>62</v>
      </c>
      <c r="AL84" s="75">
        <f>VLOOKUP($A:$A,'4-Dünya İthahalat Göstergeleri'!$A:$M,10,0)</f>
        <v>1.1718330566361887E-2</v>
      </c>
      <c r="AM84" s="71">
        <f>VLOOKUP($A:$A,'4-Dünya İthahalat Göstergeleri'!$A:$M,11,0)</f>
        <v>2817</v>
      </c>
      <c r="AN84" s="75" t="str">
        <f>VLOOKUP($A:$A,'4-Dünya İthahalat Göstergeleri'!$A:$M,12,0)</f>
        <v>0.19</v>
      </c>
      <c r="AO84" s="71">
        <f>VLOOKUP($A:$A,'4-Dünya İthahalat Göstergeleri'!$A:$M,13,0)</f>
        <v>0</v>
      </c>
      <c r="AP84" s="75">
        <f>VLOOKUP($A:$A,'5-Dünya Yıllar İhracatı'!$A:$F,2,0)</f>
        <v>32</v>
      </c>
      <c r="AQ84" s="71">
        <f>VLOOKUP($A:$A,'5-Dünya Yıllar İhracatı'!$A:$F,3,0)</f>
        <v>42</v>
      </c>
      <c r="AR84" s="75">
        <f>VLOOKUP($A:$A,'5-Dünya Yıllar İhracatı'!$A:$F,4,0)</f>
        <v>20</v>
      </c>
      <c r="AS84" s="71">
        <f>VLOOKUP($A:$A,'5-Dünya Yıllar İhracatı'!$A:$F,5,0)</f>
        <v>42</v>
      </c>
      <c r="AT84" s="75">
        <f>VLOOKUP($A:$A,'5-Dünya Yıllar İhracatı'!$A:$F,6,0)</f>
        <v>60</v>
      </c>
      <c r="AU84" s="71">
        <f t="shared" si="8"/>
        <v>42.857142857142854</v>
      </c>
      <c r="AV84" s="75">
        <f t="shared" si="9"/>
        <v>-175.71485152120769</v>
      </c>
      <c r="AW84" s="71">
        <f>VLOOKUP($A:$A,'6-TR Yıllar İhracatı'!$A:$H,2,0)</f>
        <v>0</v>
      </c>
      <c r="AX84" s="75">
        <f>VLOOKUP($A:$A,'6-TR Yıllar İhracatı'!$A:$H,3,0)</f>
        <v>27</v>
      </c>
      <c r="AY84" s="71">
        <f>VLOOKUP($A:$A,'6-TR Yıllar İhracatı'!$A:$H,4,0)</f>
        <v>88</v>
      </c>
      <c r="AZ84" s="75">
        <f>VLOOKUP($A:$A,'6-TR Yıllar İhracatı'!$A:$H,5,0)</f>
        <v>111</v>
      </c>
      <c r="BA84" s="71">
        <f>VLOOKUP($A:$A,'6-TR Yıllar İhracatı'!$A:$H,6,0)</f>
        <v>102</v>
      </c>
      <c r="BB84" s="75">
        <f>VLOOKUP($A:$A,'6-TR Yıllar İhracatı'!$A:$H,7,0)</f>
        <v>-81.081081081081081</v>
      </c>
      <c r="BC84" s="71">
        <f>VLOOKUP($A:$A,'6-TR Yıllar İhracatı'!$A:$H,8,0)</f>
        <v>4.7868221601708241E-2</v>
      </c>
      <c r="BD84" s="75">
        <f>VLOOKUP($A:$A,'7-TR Çeyrek Yıllar İhracatı'!$A:$H,2,0)</f>
        <v>37</v>
      </c>
      <c r="BE84" s="71">
        <f>VLOOKUP($A:$A,'7-TR Çeyrek Yıllar İhracatı'!$A:$H,3,0)</f>
        <v>19</v>
      </c>
      <c r="BF84" s="75">
        <f>VLOOKUP($A:$A,'7-TR Çeyrek Yıllar İhracatı'!$A:$H,4,0)</f>
        <v>21</v>
      </c>
      <c r="BG84" s="71">
        <f>VLOOKUP($A:$A,'7-TR Çeyrek Yıllar İhracatı'!$A:$H,5,0)</f>
        <v>15</v>
      </c>
      <c r="BH84" s="75">
        <f>VLOOKUP($A:$A,'7-TR Çeyrek Yıllar İhracatı'!$A:$H,6,0)</f>
        <v>14</v>
      </c>
      <c r="BI84" s="71">
        <f>VLOOKUP($A:$A,'7-TR Çeyrek Yıllar İhracatı'!$A:$H,7,0)</f>
        <v>-62.162162162162161</v>
      </c>
      <c r="BJ84" s="75">
        <f>VLOOKUP($A:$A,'8- TR Yıllar Birim İhracatı'!$A:$H,2,0)</f>
        <v>0</v>
      </c>
      <c r="BK84" s="71">
        <f>VLOOKUP($A:$A,'8- TR Yıllar Birim İhracatı'!$A:$H,3,0)</f>
        <v>13500</v>
      </c>
      <c r="BL84" s="75">
        <f>VLOOKUP($A:$A,'8- TR Yıllar Birim İhracatı'!$A:$H,4,0)</f>
        <v>9778</v>
      </c>
      <c r="BM84" s="71">
        <f>VLOOKUP($A:$A,'8- TR Yıllar Birim İhracatı'!$A:$H,5,0)</f>
        <v>13875</v>
      </c>
      <c r="BN84" s="75">
        <f>VLOOKUP($A:$A,'8- TR Yıllar Birim İhracatı'!$A:$H,6,0)</f>
        <v>11333</v>
      </c>
      <c r="BO84" s="71">
        <f>VLOOKUP($A:$A,'8- TR Yıllar Birim İhracatı'!$A:$H,7,0)</f>
        <v>102</v>
      </c>
      <c r="BP84" s="75">
        <f>VLOOKUP($A:$A,'8- TR Yıllar Birim İhracatı'!$A:$H,8,0)</f>
        <v>9</v>
      </c>
      <c r="BQ84" s="71">
        <f>VLOOKUP($A:$A,'9-Dünya Yıllar Birim İthalatı'!$A:$N,2,0)</f>
        <v>21714</v>
      </c>
      <c r="BR84" s="75" t="str">
        <f>VLOOKUP($A:$A,'9-Dünya Yıllar Birim İthalatı'!$A:$N,3,0)</f>
        <v>US Dollar/Tons</v>
      </c>
      <c r="BS84" s="71">
        <f>VLOOKUP($A:$A,'9-Dünya Yıllar Birim İthalatı'!$A:$N,4,0)</f>
        <v>22286</v>
      </c>
      <c r="BT84" s="75" t="str">
        <f>VLOOKUP($A:$A,'9-Dünya Yıllar Birim İthalatı'!$A:$N,5,0)</f>
        <v>US Dollar/Tons</v>
      </c>
      <c r="BU84" s="71">
        <f>VLOOKUP($A:$A,'9-Dünya Yıllar Birim İthalatı'!$A:$N,6,0)</f>
        <v>20375</v>
      </c>
      <c r="BV84" s="75" t="str">
        <f>VLOOKUP($A:$A,'9-Dünya Yıllar Birim İthalatı'!$A:$N,7,0)</f>
        <v>US Dollar/Tons</v>
      </c>
      <c r="BW84" s="71">
        <f>VLOOKUP($A:$A,'9-Dünya Yıllar Birim İthalatı'!$A:$N,8,0)</f>
        <v>28000</v>
      </c>
      <c r="BX84" s="75" t="str">
        <f>VLOOKUP($A:$A,'9-Dünya Yıllar Birim İthalatı'!$A:$N,9,0)</f>
        <v>US Dollar/Tons</v>
      </c>
      <c r="BY84" s="71">
        <f>VLOOKUP($A:$A,'9-Dünya Yıllar Birim İthalatı'!$A:$N,10,0)</f>
        <v>37833</v>
      </c>
      <c r="BZ84" s="75" t="str">
        <f>VLOOKUP($A:$A,'9-Dünya Yıllar Birim İthalatı'!$A:$N,11,0)</f>
        <v>US Dollar/Tons</v>
      </c>
      <c r="CA84" s="71">
        <f>VLOOKUP($A:$A,'9-Dünya Yıllar Birim İthalatı'!$A:$N,12,0)</f>
        <v>227</v>
      </c>
      <c r="CB84" s="75">
        <f>VLOOKUP($A:$A,'9-Dünya Yıllar Birim İthalatı'!$A:$N,13,0)</f>
        <v>6</v>
      </c>
      <c r="CC84" s="71" t="str">
        <f>VLOOKUP($A:$A,'9-Dünya Yıllar Birim İthalatı'!$A:$N,14,0)</f>
        <v>Tons</v>
      </c>
    </row>
    <row r="85" spans="1:81" ht="27.6" x14ac:dyDescent="0.3">
      <c r="A85" s="69" t="s">
        <v>91</v>
      </c>
      <c r="B85" s="73">
        <v>34</v>
      </c>
      <c r="C85" s="73">
        <v>38</v>
      </c>
      <c r="D85" s="73">
        <v>18</v>
      </c>
      <c r="E85" s="73">
        <v>33</v>
      </c>
      <c r="F85" s="74">
        <v>226</v>
      </c>
      <c r="G85" s="73">
        <f t="shared" si="5"/>
        <v>584.84848484848487</v>
      </c>
      <c r="H85" s="74">
        <f t="shared" si="6"/>
        <v>1.1666732055430399E-2</v>
      </c>
      <c r="I85" s="69" t="e">
        <f>VLOOKUP($A:$A,'2- Dünya Çeyrek Yıllar İthalatı'!$A:$F,2,0)</f>
        <v>#N/A</v>
      </c>
      <c r="J85" s="69" t="e">
        <f>VLOOKUP($A:$A,'2- Dünya Çeyrek Yıllar İthalatı'!$A:$F,3,0)</f>
        <v>#N/A</v>
      </c>
      <c r="K85" s="69" t="e">
        <f>VLOOKUP($A:$A,'2- Dünya Çeyrek Yıllar İthalatı'!$A:$F,4,0)</f>
        <v>#N/A</v>
      </c>
      <c r="L85" s="69" t="e">
        <f>VLOOKUP($A:$A,'2- Dünya Çeyrek Yıllar İthalatı'!$A:$F,5,0)</f>
        <v>#N/A</v>
      </c>
      <c r="M85" s="69" t="e">
        <f>VLOOKUP($A:$A,'2- Dünya Çeyrek Yıllar İthalatı'!$A:$F,6,0)</f>
        <v>#N/A</v>
      </c>
      <c r="N85" s="69" t="e">
        <f t="shared" si="7"/>
        <v>#N/A</v>
      </c>
      <c r="O85" s="69">
        <f>VLOOKUP($A:$A,'3-TR İhracat Göstergeleri'!$A:$P,2,0)</f>
        <v>5</v>
      </c>
      <c r="P85" s="73">
        <f>VLOOKUP($A:$A,'3-TR İhracat Göstergeleri'!$A:$P,3,0)</f>
        <v>5</v>
      </c>
      <c r="Q85" s="69">
        <f>VLOOKUP($A:$A,'3-TR İhracat Göstergeleri'!$A:$P,4,0)</f>
        <v>2.3464814510641293E-3</v>
      </c>
      <c r="R85" s="73">
        <f>VLOOKUP($A:$A,'3-TR İhracat Göstergeleri'!$A:$P,5,0)</f>
        <v>1</v>
      </c>
      <c r="S85" s="69" t="str">
        <f>VLOOKUP($A:$A,'3-TR İhracat Göstergeleri'!$A:$P,6,0)</f>
        <v>Tons</v>
      </c>
      <c r="T85" s="73">
        <f>VLOOKUP($A:$A,'3-TR İhracat Göstergeleri'!$A:$P,7,0)</f>
        <v>5000</v>
      </c>
      <c r="U85" s="69">
        <f>VLOOKUP($A:$A,'3-TR İhracat Göstergeleri'!$A:$P,8,0)</f>
        <v>-24</v>
      </c>
      <c r="V85" s="73">
        <f>VLOOKUP($A:$A,'3-TR İhracat Göstergeleri'!$A:$P,9,0)</f>
        <v>0</v>
      </c>
      <c r="W85" s="69">
        <f>VLOOKUP($A:$A,'3-TR İhracat Göstergeleri'!$A:$P,10,0)</f>
        <v>256</v>
      </c>
      <c r="X85" s="73">
        <f>VLOOKUP($A:$A,'3-TR İhracat Göstergeleri'!$A:$P,11,0)</f>
        <v>82</v>
      </c>
      <c r="Y85" s="69">
        <f>VLOOKUP($A:$A,'3-TR İhracat Göstergeleri'!$A:$P,12,0)</f>
        <v>1.1666707964747959E-2</v>
      </c>
      <c r="Z85" s="73">
        <f>VLOOKUP($A:$A,'3-TR İhracat Göstergeleri'!$A:$P,13,0)</f>
        <v>44</v>
      </c>
      <c r="AA85" s="69">
        <f>VLOOKUP($A:$A,'3-TR İhracat Göstergeleri'!$A:$P,14,0)</f>
        <v>1196</v>
      </c>
      <c r="AB85" s="73" t="str">
        <f>VLOOKUP($A:$A,'3-TR İhracat Göstergeleri'!$A:$P,15,0)</f>
        <v>0.53</v>
      </c>
      <c r="AC85" s="69">
        <f>VLOOKUP($A:$A,'3-TR İhracat Göstergeleri'!$A:$P,16,0)</f>
        <v>0</v>
      </c>
      <c r="AD85" s="73">
        <f>VLOOKUP($A:$A,'4-Dünya İthahalat Göstergeleri'!$A:$M,2,0)</f>
        <v>226</v>
      </c>
      <c r="AE85" s="69">
        <f>VLOOKUP($A:$A,'4-Dünya İthahalat Göstergeleri'!$A:$M,3,0)</f>
        <v>-223</v>
      </c>
      <c r="AF85" s="73">
        <f>VLOOKUP($A:$A,'4-Dünya İthahalat Göstergeleri'!$A:$M,4,0)</f>
        <v>13</v>
      </c>
      <c r="AG85" s="69" t="str">
        <f>VLOOKUP($A:$A,'4-Dünya İthahalat Göstergeleri'!$A:$M,5,0)</f>
        <v>Tons</v>
      </c>
      <c r="AH85" s="73">
        <f>VLOOKUP($A:$A,'4-Dünya İthahalat Göstergeleri'!$A:$M,6,0)</f>
        <v>17385</v>
      </c>
      <c r="AI85" s="69">
        <f>VLOOKUP($A:$A,'4-Dünya İthahalat Göstergeleri'!$A:$M,7,0)</f>
        <v>44</v>
      </c>
      <c r="AJ85" s="73">
        <f>VLOOKUP($A:$A,'4-Dünya İthahalat Göstergeleri'!$A:$M,8,0)</f>
        <v>23</v>
      </c>
      <c r="AK85" s="69">
        <f>VLOOKUP($A:$A,'4-Dünya İthahalat Göstergeleri'!$A:$M,9,0)</f>
        <v>585</v>
      </c>
      <c r="AL85" s="73">
        <f>VLOOKUP($A:$A,'4-Dünya İthahalat Göstergeleri'!$A:$M,10,0)</f>
        <v>1.1666707964747959E-2</v>
      </c>
      <c r="AM85" s="69">
        <f>VLOOKUP($A:$A,'4-Dünya İthahalat Göstergeleri'!$A:$M,11,0)</f>
        <v>1196</v>
      </c>
      <c r="AN85" s="73" t="str">
        <f>VLOOKUP($A:$A,'4-Dünya İthahalat Göstergeleri'!$A:$M,12,0)</f>
        <v>0.53</v>
      </c>
      <c r="AO85" s="69">
        <f>VLOOKUP($A:$A,'4-Dünya İthahalat Göstergeleri'!$A:$M,13,0)</f>
        <v>0</v>
      </c>
      <c r="AP85" s="73">
        <f>VLOOKUP($A:$A,'5-Dünya Yıllar İhracatı'!$A:$F,2,0)</f>
        <v>1</v>
      </c>
      <c r="AQ85" s="69">
        <f>VLOOKUP($A:$A,'5-Dünya Yıllar İhracatı'!$A:$F,3,0)</f>
        <v>0</v>
      </c>
      <c r="AR85" s="73">
        <f>VLOOKUP($A:$A,'5-Dünya Yıllar İhracatı'!$A:$F,4,0)</f>
        <v>0</v>
      </c>
      <c r="AS85" s="69">
        <f>VLOOKUP($A:$A,'5-Dünya Yıllar İhracatı'!$A:$F,5,0)</f>
        <v>0</v>
      </c>
      <c r="AT85" s="73">
        <f>VLOOKUP($A:$A,'5-Dünya Yıllar İhracatı'!$A:$F,6,0)</f>
        <v>3</v>
      </c>
      <c r="AU85" s="69" t="e">
        <f t="shared" si="8"/>
        <v>#DIV/0!</v>
      </c>
      <c r="AV85" s="73" t="e">
        <f t="shared" si="9"/>
        <v>#DIV/0!</v>
      </c>
      <c r="AW85" s="69">
        <f>VLOOKUP($A:$A,'6-TR Yıllar İhracatı'!$A:$H,2,0)</f>
        <v>5</v>
      </c>
      <c r="AX85" s="73">
        <f>VLOOKUP($A:$A,'6-TR Yıllar İhracatı'!$A:$H,3,0)</f>
        <v>17</v>
      </c>
      <c r="AY85" s="69">
        <f>VLOOKUP($A:$A,'6-TR Yıllar İhracatı'!$A:$H,4,0)</f>
        <v>13</v>
      </c>
      <c r="AZ85" s="73">
        <f>VLOOKUP($A:$A,'6-TR Yıllar İhracatı'!$A:$H,5,0)</f>
        <v>1</v>
      </c>
      <c r="BA85" s="69">
        <f>VLOOKUP($A:$A,'6-TR Yıllar İhracatı'!$A:$H,6,0)</f>
        <v>5</v>
      </c>
      <c r="BB85" s="73">
        <f>VLOOKUP($A:$A,'6-TR Yıllar İhracatı'!$A:$H,7,0)</f>
        <v>4000</v>
      </c>
      <c r="BC85" s="69">
        <f>VLOOKUP($A:$A,'6-TR Yıllar İhracatı'!$A:$H,8,0)</f>
        <v>2.3464814510641293E-3</v>
      </c>
      <c r="BD85" s="73">
        <f>VLOOKUP($A:$A,'7-TR Çeyrek Yıllar İhracatı'!$A:$H,2,0)</f>
        <v>1</v>
      </c>
      <c r="BE85" s="69">
        <f>VLOOKUP($A:$A,'7-TR Çeyrek Yıllar İhracatı'!$A:$H,3,0)</f>
        <v>0</v>
      </c>
      <c r="BF85" s="73">
        <f>VLOOKUP($A:$A,'7-TR Çeyrek Yıllar İhracatı'!$A:$H,4,0)</f>
        <v>2</v>
      </c>
      <c r="BG85" s="69">
        <f>VLOOKUP($A:$A,'7-TR Çeyrek Yıllar İhracatı'!$A:$H,5,0)</f>
        <v>0</v>
      </c>
      <c r="BH85" s="73">
        <f>VLOOKUP($A:$A,'7-TR Çeyrek Yıllar İhracatı'!$A:$H,6,0)</f>
        <v>1</v>
      </c>
      <c r="BI85" s="69">
        <f>VLOOKUP($A:$A,'7-TR Çeyrek Yıllar İhracatı'!$A:$H,7,0)</f>
        <v>0</v>
      </c>
      <c r="BJ85" s="73">
        <f>VLOOKUP($A:$A,'8- TR Yıllar Birim İhracatı'!$A:$H,2,0)</f>
        <v>5000</v>
      </c>
      <c r="BK85" s="69">
        <f>VLOOKUP($A:$A,'8- TR Yıllar Birim İhracatı'!$A:$H,3,0)</f>
        <v>8500</v>
      </c>
      <c r="BL85" s="73">
        <f>VLOOKUP($A:$A,'8- TR Yıllar Birim İhracatı'!$A:$H,4,0)</f>
        <v>6500</v>
      </c>
      <c r="BM85" s="69">
        <f>VLOOKUP($A:$A,'8- TR Yıllar Birim İhracatı'!$A:$H,5,0)</f>
        <v>0</v>
      </c>
      <c r="BN85" s="73">
        <f>VLOOKUP($A:$A,'8- TR Yıllar Birim İhracatı'!$A:$H,6,0)</f>
        <v>5000</v>
      </c>
      <c r="BO85" s="69">
        <f>VLOOKUP($A:$A,'8- TR Yıllar Birim İhracatı'!$A:$H,7,0)</f>
        <v>5</v>
      </c>
      <c r="BP85" s="73">
        <f>VLOOKUP($A:$A,'8- TR Yıllar Birim İhracatı'!$A:$H,8,0)</f>
        <v>1</v>
      </c>
      <c r="BQ85" s="69">
        <f>VLOOKUP($A:$A,'9-Dünya Yıllar Birim İthalatı'!$A:$N,2,0)</f>
        <v>8500</v>
      </c>
      <c r="BR85" s="73" t="str">
        <f>VLOOKUP($A:$A,'9-Dünya Yıllar Birim İthalatı'!$A:$N,3,0)</f>
        <v>US Dollar/Tons</v>
      </c>
      <c r="BS85" s="69">
        <f>VLOOKUP($A:$A,'9-Dünya Yıllar Birim İthalatı'!$A:$N,4,0)</f>
        <v>9500</v>
      </c>
      <c r="BT85" s="73" t="str">
        <f>VLOOKUP($A:$A,'9-Dünya Yıllar Birim İthalatı'!$A:$N,5,0)</f>
        <v>US Dollar/Tons</v>
      </c>
      <c r="BU85" s="69">
        <f>VLOOKUP($A:$A,'9-Dünya Yıllar Birim İthalatı'!$A:$N,6,0)</f>
        <v>9000</v>
      </c>
      <c r="BV85" s="73" t="str">
        <f>VLOOKUP($A:$A,'9-Dünya Yıllar Birim İthalatı'!$A:$N,7,0)</f>
        <v>US Dollar/Tons</v>
      </c>
      <c r="BW85" s="69">
        <f>VLOOKUP($A:$A,'9-Dünya Yıllar Birim İthalatı'!$A:$N,8,0)</f>
        <v>11000</v>
      </c>
      <c r="BX85" s="73" t="str">
        <f>VLOOKUP($A:$A,'9-Dünya Yıllar Birim İthalatı'!$A:$N,9,0)</f>
        <v>US Dollar/Tons</v>
      </c>
      <c r="BY85" s="69">
        <f>VLOOKUP($A:$A,'9-Dünya Yıllar Birim İthalatı'!$A:$N,10,0)</f>
        <v>17385</v>
      </c>
      <c r="BZ85" s="73" t="str">
        <f>VLOOKUP($A:$A,'9-Dünya Yıllar Birim İthalatı'!$A:$N,11,0)</f>
        <v>US Dollar/Tons</v>
      </c>
      <c r="CA85" s="69">
        <f>VLOOKUP($A:$A,'9-Dünya Yıllar Birim İthalatı'!$A:$N,12,0)</f>
        <v>226</v>
      </c>
      <c r="CB85" s="73">
        <f>VLOOKUP($A:$A,'9-Dünya Yıllar Birim İthalatı'!$A:$N,13,0)</f>
        <v>13</v>
      </c>
      <c r="CC85" s="69" t="str">
        <f>VLOOKUP($A:$A,'9-Dünya Yıllar Birim İthalatı'!$A:$N,14,0)</f>
        <v>Tons</v>
      </c>
    </row>
    <row r="86" spans="1:81" ht="27.6" x14ac:dyDescent="0.3">
      <c r="A86" s="71" t="s">
        <v>90</v>
      </c>
      <c r="B86" s="75">
        <v>258</v>
      </c>
      <c r="C86" s="75">
        <v>402</v>
      </c>
      <c r="D86" s="75">
        <v>443</v>
      </c>
      <c r="E86" s="75">
        <v>260</v>
      </c>
      <c r="F86" s="76">
        <v>170</v>
      </c>
      <c r="G86" s="75">
        <f t="shared" si="5"/>
        <v>-34.615384615384613</v>
      </c>
      <c r="H86" s="76">
        <f t="shared" si="6"/>
        <v>8.7758603956777335E-3</v>
      </c>
      <c r="I86" s="71">
        <f>VLOOKUP($A:$A,'2- Dünya Çeyrek Yıllar İthalatı'!$A:$F,2,0)</f>
        <v>57</v>
      </c>
      <c r="J86" s="71">
        <f>VLOOKUP($A:$A,'2- Dünya Çeyrek Yıllar İthalatı'!$A:$F,3,0)</f>
        <v>35</v>
      </c>
      <c r="K86" s="71">
        <f>VLOOKUP($A:$A,'2- Dünya Çeyrek Yıllar İthalatı'!$A:$F,4,0)</f>
        <v>30</v>
      </c>
      <c r="L86" s="71">
        <f>VLOOKUP($A:$A,'2- Dünya Çeyrek Yıllar İthalatı'!$A:$F,5,0)</f>
        <v>26</v>
      </c>
      <c r="M86" s="71">
        <f>VLOOKUP($A:$A,'2- Dünya Çeyrek Yıllar İthalatı'!$A:$F,6,0)</f>
        <v>51</v>
      </c>
      <c r="N86" s="71">
        <f t="shared" si="7"/>
        <v>-10.526315789473683</v>
      </c>
      <c r="O86" s="71">
        <f>VLOOKUP($A:$A,'3-TR İhracat Göstergeleri'!$A:$P,2,0)</f>
        <v>71</v>
      </c>
      <c r="P86" s="75">
        <f>VLOOKUP($A:$A,'3-TR İhracat Göstergeleri'!$A:$P,3,0)</f>
        <v>71</v>
      </c>
      <c r="Q86" s="71">
        <f>VLOOKUP($A:$A,'3-TR İhracat Göstergeleri'!$A:$P,4,0)</f>
        <v>3.3320036605110639E-2</v>
      </c>
      <c r="R86" s="75">
        <f>VLOOKUP($A:$A,'3-TR İhracat Göstergeleri'!$A:$P,5,0)</f>
        <v>5</v>
      </c>
      <c r="S86" s="71" t="str">
        <f>VLOOKUP($A:$A,'3-TR İhracat Göstergeleri'!$A:$P,6,0)</f>
        <v>Tons</v>
      </c>
      <c r="T86" s="75">
        <f>VLOOKUP($A:$A,'3-TR İhracat Göstergeleri'!$A:$P,7,0)</f>
        <v>14200</v>
      </c>
      <c r="U86" s="71">
        <f>VLOOKUP($A:$A,'3-TR İhracat Göstergeleri'!$A:$P,8,0)</f>
        <v>52</v>
      </c>
      <c r="V86" s="75">
        <f>VLOOKUP($A:$A,'3-TR İhracat Göstergeleri'!$A:$P,9,0)</f>
        <v>50</v>
      </c>
      <c r="W86" s="71">
        <f>VLOOKUP($A:$A,'3-TR İhracat Göstergeleri'!$A:$P,10,0)</f>
        <v>-44</v>
      </c>
      <c r="X86" s="75">
        <f>VLOOKUP($A:$A,'3-TR İhracat Göstergeleri'!$A:$P,11,0)</f>
        <v>83</v>
      </c>
      <c r="Y86" s="71">
        <f>VLOOKUP($A:$A,'3-TR İhracat Göstergeleri'!$A:$P,12,0)</f>
        <v>8.7758422743679336E-3</v>
      </c>
      <c r="Z86" s="75">
        <f>VLOOKUP($A:$A,'3-TR İhracat Göstergeleri'!$A:$P,13,0)</f>
        <v>-12</v>
      </c>
      <c r="AA86" s="71">
        <f>VLOOKUP($A:$A,'3-TR İhracat Göstergeleri'!$A:$P,14,0)</f>
        <v>1279</v>
      </c>
      <c r="AB86" s="75" t="str">
        <f>VLOOKUP($A:$A,'3-TR İhracat Göstergeleri'!$A:$P,15,0)</f>
        <v>0.21</v>
      </c>
      <c r="AC86" s="71">
        <f>VLOOKUP($A:$A,'3-TR İhracat Göstergeleri'!$A:$P,16,0)</f>
        <v>0</v>
      </c>
      <c r="AD86" s="75">
        <f>VLOOKUP($A:$A,'4-Dünya İthahalat Göstergeleri'!$A:$M,2,0)</f>
        <v>170</v>
      </c>
      <c r="AE86" s="71">
        <f>VLOOKUP($A:$A,'4-Dünya İthahalat Göstergeleri'!$A:$M,3,0)</f>
        <v>-91</v>
      </c>
      <c r="AF86" s="75">
        <f>VLOOKUP($A:$A,'4-Dünya İthahalat Göstergeleri'!$A:$M,4,0)</f>
        <v>18</v>
      </c>
      <c r="AG86" s="71" t="str">
        <f>VLOOKUP($A:$A,'4-Dünya İthahalat Göstergeleri'!$A:$M,5,0)</f>
        <v>Tons</v>
      </c>
      <c r="AH86" s="75">
        <f>VLOOKUP($A:$A,'4-Dünya İthahalat Göstergeleri'!$A:$M,6,0)</f>
        <v>9444</v>
      </c>
      <c r="AI86" s="71">
        <f>VLOOKUP($A:$A,'4-Dünya İthahalat Göstergeleri'!$A:$M,7,0)</f>
        <v>-12</v>
      </c>
      <c r="AJ86" s="75">
        <f>VLOOKUP($A:$A,'4-Dünya İthahalat Göstergeleri'!$A:$M,8,0)</f>
        <v>-4</v>
      </c>
      <c r="AK86" s="71">
        <f>VLOOKUP($A:$A,'4-Dünya İthahalat Göstergeleri'!$A:$M,9,0)</f>
        <v>-35</v>
      </c>
      <c r="AL86" s="75">
        <f>VLOOKUP($A:$A,'4-Dünya İthahalat Göstergeleri'!$A:$M,10,0)</f>
        <v>8.7758422743679336E-3</v>
      </c>
      <c r="AM86" s="71">
        <f>VLOOKUP($A:$A,'4-Dünya İthahalat Göstergeleri'!$A:$M,11,0)</f>
        <v>1279</v>
      </c>
      <c r="AN86" s="75" t="str">
        <f>VLOOKUP($A:$A,'4-Dünya İthahalat Göstergeleri'!$A:$M,12,0)</f>
        <v>0.21</v>
      </c>
      <c r="AO86" s="71">
        <f>VLOOKUP($A:$A,'4-Dünya İthahalat Göstergeleri'!$A:$M,13,0)</f>
        <v>45506</v>
      </c>
      <c r="AP86" s="75">
        <f>VLOOKUP($A:$A,'5-Dünya Yıllar İhracatı'!$A:$F,2,0)</f>
        <v>23</v>
      </c>
      <c r="AQ86" s="71">
        <f>VLOOKUP($A:$A,'5-Dünya Yıllar İhracatı'!$A:$F,3,0)</f>
        <v>38</v>
      </c>
      <c r="AR86" s="75">
        <f>VLOOKUP($A:$A,'5-Dünya Yıllar İhracatı'!$A:$F,4,0)</f>
        <v>21</v>
      </c>
      <c r="AS86" s="71">
        <f>VLOOKUP($A:$A,'5-Dünya Yıllar İhracatı'!$A:$F,5,0)</f>
        <v>13</v>
      </c>
      <c r="AT86" s="75">
        <f>VLOOKUP($A:$A,'5-Dünya Yıllar İhracatı'!$A:$F,6,0)</f>
        <v>79</v>
      </c>
      <c r="AU86" s="71">
        <f t="shared" si="8"/>
        <v>507.69230769230768</v>
      </c>
      <c r="AV86" s="75">
        <f t="shared" si="9"/>
        <v>-2081.5451641743061</v>
      </c>
      <c r="AW86" s="71">
        <f>VLOOKUP($A:$A,'6-TR Yıllar İhracatı'!$A:$H,2,0)</f>
        <v>13</v>
      </c>
      <c r="AX86" s="75">
        <f>VLOOKUP($A:$A,'6-TR Yıllar İhracatı'!$A:$H,3,0)</f>
        <v>60</v>
      </c>
      <c r="AY86" s="71">
        <f>VLOOKUP($A:$A,'6-TR Yıllar İhracatı'!$A:$H,4,0)</f>
        <v>144</v>
      </c>
      <c r="AZ86" s="75">
        <f>VLOOKUP($A:$A,'6-TR Yıllar İhracatı'!$A:$H,5,0)</f>
        <v>126</v>
      </c>
      <c r="BA86" s="71">
        <f>VLOOKUP($A:$A,'6-TR Yıllar İhracatı'!$A:$H,6,0)</f>
        <v>71</v>
      </c>
      <c r="BB86" s="75">
        <f>VLOOKUP($A:$A,'6-TR Yıllar İhracatı'!$A:$H,7,0)</f>
        <v>-436.50793650793651</v>
      </c>
      <c r="BC86" s="71">
        <f>VLOOKUP($A:$A,'6-TR Yıllar İhracatı'!$A:$H,8,0)</f>
        <v>3.3320036605110639E-2</v>
      </c>
      <c r="BD86" s="75">
        <f>VLOOKUP($A:$A,'7-TR Çeyrek Yıllar İhracatı'!$A:$H,2,0)</f>
        <v>14</v>
      </c>
      <c r="BE86" s="71">
        <f>VLOOKUP($A:$A,'7-TR Çeyrek Yıllar İhracatı'!$A:$H,3,0)</f>
        <v>11</v>
      </c>
      <c r="BF86" s="75">
        <f>VLOOKUP($A:$A,'7-TR Çeyrek Yıllar İhracatı'!$A:$H,4,0)</f>
        <v>17</v>
      </c>
      <c r="BG86" s="71">
        <f>VLOOKUP($A:$A,'7-TR Çeyrek Yıllar İhracatı'!$A:$H,5,0)</f>
        <v>25</v>
      </c>
      <c r="BH86" s="75">
        <f>VLOOKUP($A:$A,'7-TR Çeyrek Yıllar İhracatı'!$A:$H,6,0)</f>
        <v>14</v>
      </c>
      <c r="BI86" s="71">
        <f>VLOOKUP($A:$A,'7-TR Çeyrek Yıllar İhracatı'!$A:$H,7,0)</f>
        <v>0</v>
      </c>
      <c r="BJ86" s="75">
        <f>VLOOKUP($A:$A,'8- TR Yıllar Birim İhracatı'!$A:$H,2,0)</f>
        <v>13000</v>
      </c>
      <c r="BK86" s="71">
        <f>VLOOKUP($A:$A,'8- TR Yıllar Birim İhracatı'!$A:$H,3,0)</f>
        <v>15000</v>
      </c>
      <c r="BL86" s="75">
        <f>VLOOKUP($A:$A,'8- TR Yıllar Birim İhracatı'!$A:$H,4,0)</f>
        <v>11077</v>
      </c>
      <c r="BM86" s="71">
        <f>VLOOKUP($A:$A,'8- TR Yıllar Birim İhracatı'!$A:$H,5,0)</f>
        <v>14000</v>
      </c>
      <c r="BN86" s="75">
        <f>VLOOKUP($A:$A,'8- TR Yıllar Birim İhracatı'!$A:$H,6,0)</f>
        <v>14200</v>
      </c>
      <c r="BO86" s="71">
        <f>VLOOKUP($A:$A,'8- TR Yıllar Birim İhracatı'!$A:$H,7,0)</f>
        <v>71</v>
      </c>
      <c r="BP86" s="75">
        <f>VLOOKUP($A:$A,'8- TR Yıllar Birim İhracatı'!$A:$H,8,0)</f>
        <v>5</v>
      </c>
      <c r="BQ86" s="71">
        <f>VLOOKUP($A:$A,'9-Dünya Yıllar Birim İthalatı'!$A:$N,2,0)</f>
        <v>15176</v>
      </c>
      <c r="BR86" s="75" t="str">
        <f>VLOOKUP($A:$A,'9-Dünya Yıllar Birim İthalatı'!$A:$N,3,0)</f>
        <v>US Dollar/Tons</v>
      </c>
      <c r="BS86" s="71">
        <f>VLOOKUP($A:$A,'9-Dünya Yıllar Birim İthalatı'!$A:$N,4,0)</f>
        <v>11824</v>
      </c>
      <c r="BT86" s="75" t="str">
        <f>VLOOKUP($A:$A,'9-Dünya Yıllar Birim İthalatı'!$A:$N,5,0)</f>
        <v>US Dollar/Tons</v>
      </c>
      <c r="BU86" s="71">
        <f>VLOOKUP($A:$A,'9-Dünya Yıllar Birim İthalatı'!$A:$N,6,0)</f>
        <v>14290</v>
      </c>
      <c r="BV86" s="75" t="str">
        <f>VLOOKUP($A:$A,'9-Dünya Yıllar Birim İthalatı'!$A:$N,7,0)</f>
        <v>US Dollar/Tons</v>
      </c>
      <c r="BW86" s="71">
        <f>VLOOKUP($A:$A,'9-Dünya Yıllar Birim İthalatı'!$A:$N,8,0)</f>
        <v>13000</v>
      </c>
      <c r="BX86" s="75" t="str">
        <f>VLOOKUP($A:$A,'9-Dünya Yıllar Birim İthalatı'!$A:$N,9,0)</f>
        <v>US Dollar/Tons</v>
      </c>
      <c r="BY86" s="71">
        <f>VLOOKUP($A:$A,'9-Dünya Yıllar Birim İthalatı'!$A:$N,10,0)</f>
        <v>9444</v>
      </c>
      <c r="BZ86" s="75" t="str">
        <f>VLOOKUP($A:$A,'9-Dünya Yıllar Birim İthalatı'!$A:$N,11,0)</f>
        <v>US Dollar/Tons</v>
      </c>
      <c r="CA86" s="71">
        <f>VLOOKUP($A:$A,'9-Dünya Yıllar Birim İthalatı'!$A:$N,12,0)</f>
        <v>170</v>
      </c>
      <c r="CB86" s="75">
        <f>VLOOKUP($A:$A,'9-Dünya Yıllar Birim İthalatı'!$A:$N,13,0)</f>
        <v>18</v>
      </c>
      <c r="CC86" s="71" t="str">
        <f>VLOOKUP($A:$A,'9-Dünya Yıllar Birim İthalatı'!$A:$N,14,0)</f>
        <v>Tons</v>
      </c>
    </row>
    <row r="87" spans="1:81" ht="27.6" x14ac:dyDescent="0.3">
      <c r="A87" s="69" t="s">
        <v>89</v>
      </c>
      <c r="B87" s="73">
        <v>47</v>
      </c>
      <c r="C87" s="73">
        <v>105</v>
      </c>
      <c r="D87" s="73">
        <v>107</v>
      </c>
      <c r="E87" s="73">
        <v>73</v>
      </c>
      <c r="F87" s="74">
        <v>167</v>
      </c>
      <c r="G87" s="73">
        <f t="shared" si="5"/>
        <v>128.76712328767124</v>
      </c>
      <c r="H87" s="74">
        <f t="shared" si="6"/>
        <v>8.6209922710481258E-3</v>
      </c>
      <c r="I87" s="69">
        <f>VLOOKUP($A:$A,'2- Dünya Çeyrek Yıllar İthalatı'!$A:$F,2,0)</f>
        <v>39</v>
      </c>
      <c r="J87" s="69">
        <f>VLOOKUP($A:$A,'2- Dünya Çeyrek Yıllar İthalatı'!$A:$F,3,0)</f>
        <v>34</v>
      </c>
      <c r="K87" s="69">
        <f>VLOOKUP($A:$A,'2- Dünya Çeyrek Yıllar İthalatı'!$A:$F,4,0)</f>
        <v>34</v>
      </c>
      <c r="L87" s="69">
        <f>VLOOKUP($A:$A,'2- Dünya Çeyrek Yıllar İthalatı'!$A:$F,5,0)</f>
        <v>62</v>
      </c>
      <c r="M87" s="69">
        <f>VLOOKUP($A:$A,'2- Dünya Çeyrek Yıllar İthalatı'!$A:$F,6,0)</f>
        <v>0</v>
      </c>
      <c r="N87" s="69">
        <f t="shared" si="7"/>
        <v>-100</v>
      </c>
      <c r="O87" s="69">
        <f>VLOOKUP($A:$A,'3-TR İhracat Göstergeleri'!$A:$P,2,0)</f>
        <v>232</v>
      </c>
      <c r="P87" s="73">
        <f>VLOOKUP($A:$A,'3-TR İhracat Göstergeleri'!$A:$P,3,0)</f>
        <v>232</v>
      </c>
      <c r="Q87" s="69">
        <f>VLOOKUP($A:$A,'3-TR İhracat Göstergeleri'!$A:$P,4,0)</f>
        <v>0.10887673932937561</v>
      </c>
      <c r="R87" s="73">
        <f>VLOOKUP($A:$A,'3-TR İhracat Göstergeleri'!$A:$P,5,0)</f>
        <v>22</v>
      </c>
      <c r="S87" s="69" t="str">
        <f>VLOOKUP($A:$A,'3-TR İhracat Göstergeleri'!$A:$P,6,0)</f>
        <v>Tons</v>
      </c>
      <c r="T87" s="73">
        <f>VLOOKUP($A:$A,'3-TR İhracat Göstergeleri'!$A:$P,7,0)</f>
        <v>10545</v>
      </c>
      <c r="U87" s="69">
        <f>VLOOKUP($A:$A,'3-TR İhracat Göstergeleri'!$A:$P,8,0)</f>
        <v>117</v>
      </c>
      <c r="V87" s="73">
        <f>VLOOKUP($A:$A,'3-TR İhracat Göstergeleri'!$A:$P,9,0)</f>
        <v>93</v>
      </c>
      <c r="W87" s="69">
        <f>VLOOKUP($A:$A,'3-TR İhracat Göstergeleri'!$A:$P,10,0)</f>
        <v>21</v>
      </c>
      <c r="X87" s="73">
        <f>VLOOKUP($A:$A,'3-TR İhracat Göstergeleri'!$A:$P,11,0)</f>
        <v>84</v>
      </c>
      <c r="Y87" s="69">
        <f>VLOOKUP($A:$A,'3-TR İhracat Göstergeleri'!$A:$P,12,0)</f>
        <v>8.6209744695261454E-3</v>
      </c>
      <c r="Z87" s="73">
        <f>VLOOKUP($A:$A,'3-TR İhracat Göstergeleri'!$A:$P,13,0)</f>
        <v>24</v>
      </c>
      <c r="AA87" s="69">
        <f>VLOOKUP($A:$A,'3-TR İhracat Göstergeleri'!$A:$P,14,0)</f>
        <v>3974</v>
      </c>
      <c r="AB87" s="73" t="str">
        <f>VLOOKUP($A:$A,'3-TR İhracat Göstergeleri'!$A:$P,15,0)</f>
        <v>0.32</v>
      </c>
      <c r="AC87" s="69">
        <f>VLOOKUP($A:$A,'3-TR İhracat Göstergeleri'!$A:$P,16,0)</f>
        <v>0</v>
      </c>
      <c r="AD87" s="73">
        <f>VLOOKUP($A:$A,'4-Dünya İthahalat Göstergeleri'!$A:$M,2,0)</f>
        <v>167</v>
      </c>
      <c r="AE87" s="69">
        <f>VLOOKUP($A:$A,'4-Dünya İthahalat Göstergeleri'!$A:$M,3,0)</f>
        <v>-51</v>
      </c>
      <c r="AF87" s="73">
        <f>VLOOKUP($A:$A,'4-Dünya İthahalat Göstergeleri'!$A:$M,4,0)</f>
        <v>19</v>
      </c>
      <c r="AG87" s="69" t="str">
        <f>VLOOKUP($A:$A,'4-Dünya İthahalat Göstergeleri'!$A:$M,5,0)</f>
        <v>Tons</v>
      </c>
      <c r="AH87" s="73">
        <f>VLOOKUP($A:$A,'4-Dünya İthahalat Göstergeleri'!$A:$M,6,0)</f>
        <v>8789</v>
      </c>
      <c r="AI87" s="69">
        <f>VLOOKUP($A:$A,'4-Dünya İthahalat Göstergeleri'!$A:$M,7,0)</f>
        <v>24</v>
      </c>
      <c r="AJ87" s="73">
        <f>VLOOKUP($A:$A,'4-Dünya İthahalat Göstergeleri'!$A:$M,8,0)</f>
        <v>26</v>
      </c>
      <c r="AK87" s="69">
        <f>VLOOKUP($A:$A,'4-Dünya İthahalat Göstergeleri'!$A:$M,9,0)</f>
        <v>129</v>
      </c>
      <c r="AL87" s="73">
        <f>VLOOKUP($A:$A,'4-Dünya İthahalat Göstergeleri'!$A:$M,10,0)</f>
        <v>8.6209744695261454E-3</v>
      </c>
      <c r="AM87" s="69">
        <f>VLOOKUP($A:$A,'4-Dünya İthahalat Göstergeleri'!$A:$M,11,0)</f>
        <v>3974</v>
      </c>
      <c r="AN87" s="73" t="str">
        <f>VLOOKUP($A:$A,'4-Dünya İthahalat Göstergeleri'!$A:$M,12,0)</f>
        <v>0.32</v>
      </c>
      <c r="AO87" s="69">
        <f>VLOOKUP($A:$A,'4-Dünya İthahalat Göstergeleri'!$A:$M,13,0)</f>
        <v>45506</v>
      </c>
      <c r="AP87" s="73">
        <f>VLOOKUP($A:$A,'5-Dünya Yıllar İhracatı'!$A:$F,2,0)</f>
        <v>74</v>
      </c>
      <c r="AQ87" s="69">
        <f>VLOOKUP($A:$A,'5-Dünya Yıllar İhracatı'!$A:$F,3,0)</f>
        <v>93</v>
      </c>
      <c r="AR87" s="73">
        <f>VLOOKUP($A:$A,'5-Dünya Yıllar İhracatı'!$A:$F,4,0)</f>
        <v>272</v>
      </c>
      <c r="AS87" s="69">
        <f>VLOOKUP($A:$A,'5-Dünya Yıllar İhracatı'!$A:$F,5,0)</f>
        <v>105</v>
      </c>
      <c r="AT87" s="73">
        <f>VLOOKUP($A:$A,'5-Dünya Yıllar İhracatı'!$A:$F,6,0)</f>
        <v>116</v>
      </c>
      <c r="AU87" s="69">
        <f t="shared" si="8"/>
        <v>10.476190476190476</v>
      </c>
      <c r="AV87" s="73">
        <f t="shared" si="9"/>
        <v>-42.952519260739656</v>
      </c>
      <c r="AW87" s="69">
        <f>VLOOKUP($A:$A,'6-TR Yıllar İhracatı'!$A:$H,2,0)</f>
        <v>19</v>
      </c>
      <c r="AX87" s="73">
        <f>VLOOKUP($A:$A,'6-TR Yıllar İhracatı'!$A:$H,3,0)</f>
        <v>13</v>
      </c>
      <c r="AY87" s="69">
        <f>VLOOKUP($A:$A,'6-TR Yıllar İhracatı'!$A:$H,4,0)</f>
        <v>216</v>
      </c>
      <c r="AZ87" s="73">
        <f>VLOOKUP($A:$A,'6-TR Yıllar İhracatı'!$A:$H,5,0)</f>
        <v>192</v>
      </c>
      <c r="BA87" s="69">
        <f>VLOOKUP($A:$A,'6-TR Yıllar İhracatı'!$A:$H,6,0)</f>
        <v>232</v>
      </c>
      <c r="BB87" s="73">
        <f>VLOOKUP($A:$A,'6-TR Yıllar İhracatı'!$A:$H,7,0)</f>
        <v>208.33333333333334</v>
      </c>
      <c r="BC87" s="69">
        <f>VLOOKUP($A:$A,'6-TR Yıllar İhracatı'!$A:$H,8,0)</f>
        <v>0.10887673932937561</v>
      </c>
      <c r="BD87" s="73">
        <f>VLOOKUP($A:$A,'7-TR Çeyrek Yıllar İhracatı'!$A:$H,2,0)</f>
        <v>32</v>
      </c>
      <c r="BE87" s="69">
        <f>VLOOKUP($A:$A,'7-TR Çeyrek Yıllar İhracatı'!$A:$H,3,0)</f>
        <v>54</v>
      </c>
      <c r="BF87" s="73">
        <f>VLOOKUP($A:$A,'7-TR Çeyrek Yıllar İhracatı'!$A:$H,4,0)</f>
        <v>89</v>
      </c>
      <c r="BG87" s="69">
        <f>VLOOKUP($A:$A,'7-TR Çeyrek Yıllar İhracatı'!$A:$H,5,0)</f>
        <v>21</v>
      </c>
      <c r="BH87" s="73">
        <f>VLOOKUP($A:$A,'7-TR Çeyrek Yıllar İhracatı'!$A:$H,6,0)</f>
        <v>32</v>
      </c>
      <c r="BI87" s="69">
        <f>VLOOKUP($A:$A,'7-TR Çeyrek Yıllar İhracatı'!$A:$H,7,0)</f>
        <v>0</v>
      </c>
      <c r="BJ87" s="73">
        <f>VLOOKUP($A:$A,'8- TR Yıllar Birim İhracatı'!$A:$H,2,0)</f>
        <v>4750</v>
      </c>
      <c r="BK87" s="69">
        <f>VLOOKUP($A:$A,'8- TR Yıllar Birim İhracatı'!$A:$H,3,0)</f>
        <v>13000</v>
      </c>
      <c r="BL87" s="73">
        <f>VLOOKUP($A:$A,'8- TR Yıllar Birim İhracatı'!$A:$H,4,0)</f>
        <v>6171</v>
      </c>
      <c r="BM87" s="69">
        <f>VLOOKUP($A:$A,'8- TR Yıllar Birim İhracatı'!$A:$H,5,0)</f>
        <v>8000</v>
      </c>
      <c r="BN87" s="73">
        <f>VLOOKUP($A:$A,'8- TR Yıllar Birim İhracatı'!$A:$H,6,0)</f>
        <v>10545</v>
      </c>
      <c r="BO87" s="69">
        <f>VLOOKUP($A:$A,'8- TR Yıllar Birim İhracatı'!$A:$H,7,0)</f>
        <v>232</v>
      </c>
      <c r="BP87" s="73">
        <f>VLOOKUP($A:$A,'8- TR Yıllar Birim İhracatı'!$A:$H,8,0)</f>
        <v>22</v>
      </c>
      <c r="BQ87" s="69">
        <f>VLOOKUP($A:$A,'9-Dünya Yıllar Birim İthalatı'!$A:$N,2,0)</f>
        <v>9400</v>
      </c>
      <c r="BR87" s="73" t="str">
        <f>VLOOKUP($A:$A,'9-Dünya Yıllar Birim İthalatı'!$A:$N,3,0)</f>
        <v>US Dollar/Tons</v>
      </c>
      <c r="BS87" s="69">
        <f>VLOOKUP($A:$A,'9-Dünya Yıllar Birim İthalatı'!$A:$N,4,0)</f>
        <v>10500</v>
      </c>
      <c r="BT87" s="73" t="str">
        <f>VLOOKUP($A:$A,'9-Dünya Yıllar Birim İthalatı'!$A:$N,5,0)</f>
        <v>US Dollar/Tons</v>
      </c>
      <c r="BU87" s="69">
        <f>VLOOKUP($A:$A,'9-Dünya Yıllar Birim İthalatı'!$A:$N,6,0)</f>
        <v>9727</v>
      </c>
      <c r="BV87" s="73" t="str">
        <f>VLOOKUP($A:$A,'9-Dünya Yıllar Birim İthalatı'!$A:$N,7,0)</f>
        <v>US Dollar/Tons</v>
      </c>
      <c r="BW87" s="69">
        <f>VLOOKUP($A:$A,'9-Dünya Yıllar Birim İthalatı'!$A:$N,8,0)</f>
        <v>10429</v>
      </c>
      <c r="BX87" s="73" t="str">
        <f>VLOOKUP($A:$A,'9-Dünya Yıllar Birim İthalatı'!$A:$N,9,0)</f>
        <v>US Dollar/Tons</v>
      </c>
      <c r="BY87" s="69">
        <f>VLOOKUP($A:$A,'9-Dünya Yıllar Birim İthalatı'!$A:$N,10,0)</f>
        <v>8789</v>
      </c>
      <c r="BZ87" s="73" t="str">
        <f>VLOOKUP($A:$A,'9-Dünya Yıllar Birim İthalatı'!$A:$N,11,0)</f>
        <v>US Dollar/Tons</v>
      </c>
      <c r="CA87" s="69">
        <f>VLOOKUP($A:$A,'9-Dünya Yıllar Birim İthalatı'!$A:$N,12,0)</f>
        <v>167</v>
      </c>
      <c r="CB87" s="73">
        <f>VLOOKUP($A:$A,'9-Dünya Yıllar Birim İthalatı'!$A:$N,13,0)</f>
        <v>19</v>
      </c>
      <c r="CC87" s="69" t="str">
        <f>VLOOKUP($A:$A,'9-Dünya Yıllar Birim İthalatı'!$A:$N,14,0)</f>
        <v>Tons</v>
      </c>
    </row>
    <row r="88" spans="1:81" ht="27.6" x14ac:dyDescent="0.3">
      <c r="A88" s="71" t="s">
        <v>88</v>
      </c>
      <c r="B88" s="75">
        <v>244</v>
      </c>
      <c r="C88" s="75">
        <v>118</v>
      </c>
      <c r="D88" s="75">
        <v>105</v>
      </c>
      <c r="E88" s="75">
        <v>141</v>
      </c>
      <c r="F88" s="76">
        <v>132</v>
      </c>
      <c r="G88" s="75">
        <f t="shared" si="5"/>
        <v>-6.3829787234042552</v>
      </c>
      <c r="H88" s="76">
        <f t="shared" si="6"/>
        <v>6.8141974837027108E-3</v>
      </c>
      <c r="I88" s="71">
        <f>VLOOKUP($A:$A,'2- Dünya Çeyrek Yıllar İthalatı'!$A:$F,2,0)</f>
        <v>17</v>
      </c>
      <c r="J88" s="71">
        <f>VLOOKUP($A:$A,'2- Dünya Çeyrek Yıllar İthalatı'!$A:$F,3,0)</f>
        <v>46</v>
      </c>
      <c r="K88" s="71">
        <f>VLOOKUP($A:$A,'2- Dünya Çeyrek Yıllar İthalatı'!$A:$F,4,0)</f>
        <v>60</v>
      </c>
      <c r="L88" s="71">
        <f>VLOOKUP($A:$A,'2- Dünya Çeyrek Yıllar İthalatı'!$A:$F,5,0)</f>
        <v>12</v>
      </c>
      <c r="M88" s="71">
        <f>VLOOKUP($A:$A,'2- Dünya Çeyrek Yıllar İthalatı'!$A:$F,6,0)</f>
        <v>0</v>
      </c>
      <c r="N88" s="71">
        <f t="shared" si="7"/>
        <v>-100</v>
      </c>
      <c r="O88" s="71">
        <f>VLOOKUP($A:$A,'3-TR İhracat Göstergeleri'!$A:$P,2,0)</f>
        <v>72</v>
      </c>
      <c r="P88" s="75">
        <f>VLOOKUP($A:$A,'3-TR İhracat Göstergeleri'!$A:$P,3,0)</f>
        <v>72</v>
      </c>
      <c r="Q88" s="71">
        <f>VLOOKUP($A:$A,'3-TR İhracat Göstergeleri'!$A:$P,4,0)</f>
        <v>3.3789332895323466E-2</v>
      </c>
      <c r="R88" s="75">
        <f>VLOOKUP($A:$A,'3-TR İhracat Göstergeleri'!$A:$P,5,0)</f>
        <v>7</v>
      </c>
      <c r="S88" s="71" t="str">
        <f>VLOOKUP($A:$A,'3-TR İhracat Göstergeleri'!$A:$P,6,0)</f>
        <v>Tons</v>
      </c>
      <c r="T88" s="75">
        <f>VLOOKUP($A:$A,'3-TR İhracat Göstergeleri'!$A:$P,7,0)</f>
        <v>10286</v>
      </c>
      <c r="U88" s="71">
        <f>VLOOKUP($A:$A,'3-TR İhracat Göstergeleri'!$A:$P,8,0)</f>
        <v>217</v>
      </c>
      <c r="V88" s="75">
        <f>VLOOKUP($A:$A,'3-TR İhracat Göstergeleri'!$A:$P,9,0)</f>
        <v>0</v>
      </c>
      <c r="W88" s="71">
        <f>VLOOKUP($A:$A,'3-TR İhracat Göstergeleri'!$A:$P,10,0)</f>
        <v>0</v>
      </c>
      <c r="X88" s="75">
        <f>VLOOKUP($A:$A,'3-TR İhracat Göstergeleri'!$A:$P,11,0)</f>
        <v>85</v>
      </c>
      <c r="Y88" s="71">
        <f>VLOOKUP($A:$A,'3-TR İhracat Göstergeleri'!$A:$P,12,0)</f>
        <v>6.8141834130386299E-3</v>
      </c>
      <c r="Z88" s="75">
        <f>VLOOKUP($A:$A,'3-TR İhracat Göstergeleri'!$A:$P,13,0)</f>
        <v>-10</v>
      </c>
      <c r="AA88" s="71">
        <f>VLOOKUP($A:$A,'3-TR İhracat Göstergeleri'!$A:$P,14,0)</f>
        <v>6387</v>
      </c>
      <c r="AB88" s="75" t="str">
        <f>VLOOKUP($A:$A,'3-TR İhracat Göstergeleri'!$A:$P,15,0)</f>
        <v>0.53</v>
      </c>
      <c r="AC88" s="71">
        <f>VLOOKUP($A:$A,'3-TR İhracat Göstergeleri'!$A:$P,16,0)</f>
        <v>0</v>
      </c>
      <c r="AD88" s="75">
        <f>VLOOKUP($A:$A,'4-Dünya İthahalat Göstergeleri'!$A:$M,2,0)</f>
        <v>132</v>
      </c>
      <c r="AE88" s="71">
        <f>VLOOKUP($A:$A,'4-Dünya İthahalat Göstergeleri'!$A:$M,3,0)</f>
        <v>-102</v>
      </c>
      <c r="AF88" s="75">
        <f>VLOOKUP($A:$A,'4-Dünya İthahalat Göstergeleri'!$A:$M,4,0)</f>
        <v>5</v>
      </c>
      <c r="AG88" s="71" t="str">
        <f>VLOOKUP($A:$A,'4-Dünya İthahalat Göstergeleri'!$A:$M,5,0)</f>
        <v>Tons</v>
      </c>
      <c r="AH88" s="75">
        <f>VLOOKUP($A:$A,'4-Dünya İthahalat Göstergeleri'!$A:$M,6,0)</f>
        <v>26400</v>
      </c>
      <c r="AI88" s="71">
        <f>VLOOKUP($A:$A,'4-Dünya İthahalat Göstergeleri'!$A:$M,7,0)</f>
        <v>-10</v>
      </c>
      <c r="AJ88" s="75">
        <f>VLOOKUP($A:$A,'4-Dünya İthahalat Göstergeleri'!$A:$M,8,0)</f>
        <v>-5</v>
      </c>
      <c r="AK88" s="71">
        <f>VLOOKUP($A:$A,'4-Dünya İthahalat Göstergeleri'!$A:$M,9,0)</f>
        <v>-6</v>
      </c>
      <c r="AL88" s="75">
        <f>VLOOKUP($A:$A,'4-Dünya İthahalat Göstergeleri'!$A:$M,10,0)</f>
        <v>6.8141834130386299E-3</v>
      </c>
      <c r="AM88" s="71">
        <f>VLOOKUP($A:$A,'4-Dünya İthahalat Göstergeleri'!$A:$M,11,0)</f>
        <v>6387</v>
      </c>
      <c r="AN88" s="75" t="str">
        <f>VLOOKUP($A:$A,'4-Dünya İthahalat Göstergeleri'!$A:$M,12,0)</f>
        <v>0.53</v>
      </c>
      <c r="AO88" s="71">
        <f>VLOOKUP($A:$A,'4-Dünya İthahalat Göstergeleri'!$A:$M,13,0)</f>
        <v>45506</v>
      </c>
      <c r="AP88" s="75">
        <f>VLOOKUP($A:$A,'5-Dünya Yıllar İhracatı'!$A:$F,2,0)</f>
        <v>12</v>
      </c>
      <c r="AQ88" s="71">
        <f>VLOOKUP($A:$A,'5-Dünya Yıllar İhracatı'!$A:$F,3,0)</f>
        <v>5</v>
      </c>
      <c r="AR88" s="75">
        <f>VLOOKUP($A:$A,'5-Dünya Yıllar İhracatı'!$A:$F,4,0)</f>
        <v>25</v>
      </c>
      <c r="AS88" s="71">
        <f>VLOOKUP($A:$A,'5-Dünya Yıllar İhracatı'!$A:$F,5,0)</f>
        <v>21</v>
      </c>
      <c r="AT88" s="75">
        <f>VLOOKUP($A:$A,'5-Dünya Yıllar İhracatı'!$A:$F,6,0)</f>
        <v>30</v>
      </c>
      <c r="AU88" s="71">
        <f t="shared" si="8"/>
        <v>42.857142857142854</v>
      </c>
      <c r="AV88" s="75">
        <f t="shared" si="9"/>
        <v>-175.71485152120769</v>
      </c>
      <c r="AW88" s="71">
        <f>VLOOKUP($A:$A,'6-TR Yıllar İhracatı'!$A:$H,2,0)</f>
        <v>2</v>
      </c>
      <c r="AX88" s="75">
        <f>VLOOKUP($A:$A,'6-TR Yıllar İhracatı'!$A:$H,3,0)</f>
        <v>0</v>
      </c>
      <c r="AY88" s="71">
        <f>VLOOKUP($A:$A,'6-TR Yıllar İhracatı'!$A:$H,4,0)</f>
        <v>86</v>
      </c>
      <c r="AZ88" s="75">
        <f>VLOOKUP($A:$A,'6-TR Yıllar İhracatı'!$A:$H,5,0)</f>
        <v>72</v>
      </c>
      <c r="BA88" s="71">
        <f>VLOOKUP($A:$A,'6-TR Yıllar İhracatı'!$A:$H,6,0)</f>
        <v>72</v>
      </c>
      <c r="BB88" s="75">
        <f>VLOOKUP($A:$A,'6-TR Yıllar İhracatı'!$A:$H,7,0)</f>
        <v>0</v>
      </c>
      <c r="BC88" s="71">
        <f>VLOOKUP($A:$A,'6-TR Yıllar İhracatı'!$A:$H,8,0)</f>
        <v>3.3789332895323466E-2</v>
      </c>
      <c r="BD88" s="75">
        <f>VLOOKUP($A:$A,'7-TR Çeyrek Yıllar İhracatı'!$A:$H,2,0)</f>
        <v>19</v>
      </c>
      <c r="BE88" s="71">
        <f>VLOOKUP($A:$A,'7-TR Çeyrek Yıllar İhracatı'!$A:$H,3,0)</f>
        <v>17</v>
      </c>
      <c r="BF88" s="75">
        <f>VLOOKUP($A:$A,'7-TR Çeyrek Yıllar İhracatı'!$A:$H,4,0)</f>
        <v>26</v>
      </c>
      <c r="BG88" s="71">
        <f>VLOOKUP($A:$A,'7-TR Çeyrek Yıllar İhracatı'!$A:$H,5,0)</f>
        <v>27</v>
      </c>
      <c r="BH88" s="75">
        <f>VLOOKUP($A:$A,'7-TR Çeyrek Yıllar İhracatı'!$A:$H,6,0)</f>
        <v>27</v>
      </c>
      <c r="BI88" s="71">
        <f>VLOOKUP($A:$A,'7-TR Çeyrek Yıllar İhracatı'!$A:$H,7,0)</f>
        <v>42.105263157894733</v>
      </c>
      <c r="BJ88" s="75">
        <f>VLOOKUP($A:$A,'8- TR Yıllar Birim İhracatı'!$A:$H,2,0)</f>
        <v>0</v>
      </c>
      <c r="BK88" s="71">
        <f>VLOOKUP($A:$A,'8- TR Yıllar Birim İhracatı'!$A:$H,3,0)</f>
        <v>0</v>
      </c>
      <c r="BL88" s="75">
        <f>VLOOKUP($A:$A,'8- TR Yıllar Birim İhracatı'!$A:$H,4,0)</f>
        <v>7167</v>
      </c>
      <c r="BM88" s="71">
        <f>VLOOKUP($A:$A,'8- TR Yıllar Birim İhracatı'!$A:$H,5,0)</f>
        <v>9000</v>
      </c>
      <c r="BN88" s="75">
        <f>VLOOKUP($A:$A,'8- TR Yıllar Birim İhracatı'!$A:$H,6,0)</f>
        <v>10286</v>
      </c>
      <c r="BO88" s="71">
        <f>VLOOKUP($A:$A,'8- TR Yıllar Birim İhracatı'!$A:$H,7,0)</f>
        <v>72</v>
      </c>
      <c r="BP88" s="75">
        <f>VLOOKUP($A:$A,'8- TR Yıllar Birim İhracatı'!$A:$H,8,0)</f>
        <v>7</v>
      </c>
      <c r="BQ88" s="71">
        <f>VLOOKUP($A:$A,'9-Dünya Yıllar Birim İthalatı'!$A:$N,2,0)</f>
        <v>30500</v>
      </c>
      <c r="BR88" s="75" t="str">
        <f>VLOOKUP($A:$A,'9-Dünya Yıllar Birim İthalatı'!$A:$N,3,0)</f>
        <v>US Dollar/Tons</v>
      </c>
      <c r="BS88" s="71">
        <f>VLOOKUP($A:$A,'9-Dünya Yıllar Birim İthalatı'!$A:$N,4,0)</f>
        <v>29500</v>
      </c>
      <c r="BT88" s="75" t="str">
        <f>VLOOKUP($A:$A,'9-Dünya Yıllar Birim İthalatı'!$A:$N,5,0)</f>
        <v>US Dollar/Tons</v>
      </c>
      <c r="BU88" s="71">
        <f>VLOOKUP($A:$A,'9-Dünya Yıllar Birim İthalatı'!$A:$N,6,0)</f>
        <v>21000</v>
      </c>
      <c r="BV88" s="75" t="str">
        <f>VLOOKUP($A:$A,'9-Dünya Yıllar Birim İthalatı'!$A:$N,7,0)</f>
        <v>US Dollar/Tons</v>
      </c>
      <c r="BW88" s="71">
        <f>VLOOKUP($A:$A,'9-Dünya Yıllar Birim İthalatı'!$A:$N,8,0)</f>
        <v>23500</v>
      </c>
      <c r="BX88" s="75" t="str">
        <f>VLOOKUP($A:$A,'9-Dünya Yıllar Birim İthalatı'!$A:$N,9,0)</f>
        <v>US Dollar/Tons</v>
      </c>
      <c r="BY88" s="71">
        <f>VLOOKUP($A:$A,'9-Dünya Yıllar Birim İthalatı'!$A:$N,10,0)</f>
        <v>26400</v>
      </c>
      <c r="BZ88" s="75" t="str">
        <f>VLOOKUP($A:$A,'9-Dünya Yıllar Birim İthalatı'!$A:$N,11,0)</f>
        <v>US Dollar/Tons</v>
      </c>
      <c r="CA88" s="71">
        <f>VLOOKUP($A:$A,'9-Dünya Yıllar Birim İthalatı'!$A:$N,12,0)</f>
        <v>132</v>
      </c>
      <c r="CB88" s="75">
        <f>VLOOKUP($A:$A,'9-Dünya Yıllar Birim İthalatı'!$A:$N,13,0)</f>
        <v>5</v>
      </c>
      <c r="CC88" s="71" t="str">
        <f>VLOOKUP($A:$A,'9-Dünya Yıllar Birim İthalatı'!$A:$N,14,0)</f>
        <v>Tons</v>
      </c>
    </row>
    <row r="89" spans="1:81" ht="27.6" x14ac:dyDescent="0.3">
      <c r="A89" s="69" t="s">
        <v>87</v>
      </c>
      <c r="B89" s="73">
        <v>113</v>
      </c>
      <c r="C89" s="73">
        <v>91</v>
      </c>
      <c r="D89" s="73">
        <v>180</v>
      </c>
      <c r="E89" s="77">
        <v>58</v>
      </c>
      <c r="F89" s="77">
        <v>129</v>
      </c>
      <c r="G89" s="77">
        <f t="shared" si="5"/>
        <v>122.41379310344827</v>
      </c>
      <c r="H89" s="77">
        <f t="shared" si="6"/>
        <v>6.6593293590731031E-3</v>
      </c>
      <c r="I89" s="69" t="e">
        <f>VLOOKUP($A:$A,'2- Dünya Çeyrek Yıllar İthalatı'!$A:$F,2,0)</f>
        <v>#N/A</v>
      </c>
      <c r="J89" s="69" t="e">
        <f>VLOOKUP($A:$A,'2- Dünya Çeyrek Yıllar İthalatı'!$A:$F,3,0)</f>
        <v>#N/A</v>
      </c>
      <c r="K89" s="69" t="e">
        <f>VLOOKUP($A:$A,'2- Dünya Çeyrek Yıllar İthalatı'!$A:$F,4,0)</f>
        <v>#N/A</v>
      </c>
      <c r="L89" s="69" t="e">
        <f>VLOOKUP($A:$A,'2- Dünya Çeyrek Yıllar İthalatı'!$A:$F,5,0)</f>
        <v>#N/A</v>
      </c>
      <c r="M89" s="69" t="e">
        <f>VLOOKUP($A:$A,'2- Dünya Çeyrek Yıllar İthalatı'!$A:$F,6,0)</f>
        <v>#N/A</v>
      </c>
      <c r="N89" s="69" t="e">
        <f t="shared" si="7"/>
        <v>#N/A</v>
      </c>
      <c r="O89" s="69">
        <f>VLOOKUP($A:$A,'3-TR İhracat Göstergeleri'!$A:$P,2,0)</f>
        <v>90</v>
      </c>
      <c r="P89" s="73">
        <f>VLOOKUP($A:$A,'3-TR İhracat Göstergeleri'!$A:$P,3,0)</f>
        <v>90</v>
      </c>
      <c r="Q89" s="69">
        <f>VLOOKUP($A:$A,'3-TR İhracat Göstergeleri'!$A:$P,4,0)</f>
        <v>4.2236666119154324E-2</v>
      </c>
      <c r="R89" s="73">
        <f>VLOOKUP($A:$A,'3-TR İhracat Göstergeleri'!$A:$P,5,0)</f>
        <v>13</v>
      </c>
      <c r="S89" s="69" t="str">
        <f>VLOOKUP($A:$A,'3-TR İhracat Göstergeleri'!$A:$P,6,0)</f>
        <v>Tons</v>
      </c>
      <c r="T89" s="73">
        <f>VLOOKUP($A:$A,'3-TR İhracat Göstergeleri'!$A:$P,7,0)</f>
        <v>6923</v>
      </c>
      <c r="U89" s="69">
        <f>VLOOKUP($A:$A,'3-TR İhracat Göstergeleri'!$A:$P,8,0)</f>
        <v>-46</v>
      </c>
      <c r="V89" s="73">
        <f>VLOOKUP($A:$A,'3-TR İhracat Göstergeleri'!$A:$P,9,0)</f>
        <v>-40</v>
      </c>
      <c r="W89" s="69">
        <f>VLOOKUP($A:$A,'3-TR İhracat Göstergeleri'!$A:$P,10,0)</f>
        <v>94</v>
      </c>
      <c r="X89" s="73">
        <f>VLOOKUP($A:$A,'3-TR İhracat Göstergeleri'!$A:$P,11,0)</f>
        <v>86</v>
      </c>
      <c r="Y89" s="69">
        <f>VLOOKUP($A:$A,'3-TR İhracat Göstergeleri'!$A:$P,12,0)</f>
        <v>6.6593156081968426E-3</v>
      </c>
      <c r="Z89" s="73">
        <f>VLOOKUP($A:$A,'3-TR İhracat Göstergeleri'!$A:$P,13,0)</f>
        <v>-40</v>
      </c>
      <c r="AA89" s="69">
        <f>VLOOKUP($A:$A,'3-TR İhracat Göstergeleri'!$A:$P,14,0)</f>
        <v>1468</v>
      </c>
      <c r="AB89" s="73" t="str">
        <f>VLOOKUP($A:$A,'3-TR İhracat Göstergeleri'!$A:$P,15,0)</f>
        <v>0.53</v>
      </c>
      <c r="AC89" s="69">
        <f>VLOOKUP($A:$A,'3-TR İhracat Göstergeleri'!$A:$P,16,0)</f>
        <v>10</v>
      </c>
      <c r="AD89" s="73">
        <f>VLOOKUP($A:$A,'4-Dünya İthahalat Göstergeleri'!$A:$M,2,0)</f>
        <v>129</v>
      </c>
      <c r="AE89" s="69">
        <f>VLOOKUP($A:$A,'4-Dünya İthahalat Göstergeleri'!$A:$M,3,0)</f>
        <v>-116</v>
      </c>
      <c r="AF89" s="73">
        <f>VLOOKUP($A:$A,'4-Dünya İthahalat Göstergeleri'!$A:$M,4,0)</f>
        <v>18</v>
      </c>
      <c r="AG89" s="69" t="str">
        <f>VLOOKUP($A:$A,'4-Dünya İthahalat Göstergeleri'!$A:$M,5,0)</f>
        <v>Tons</v>
      </c>
      <c r="AH89" s="73">
        <f>VLOOKUP($A:$A,'4-Dünya İthahalat Göstergeleri'!$A:$M,6,0)</f>
        <v>7167</v>
      </c>
      <c r="AI89" s="69">
        <f>VLOOKUP($A:$A,'4-Dünya İthahalat Göstergeleri'!$A:$M,7,0)</f>
        <v>-40</v>
      </c>
      <c r="AJ89" s="73">
        <f>VLOOKUP($A:$A,'4-Dünya İthahalat Göstergeleri'!$A:$M,8,0)</f>
        <v>-40</v>
      </c>
      <c r="AK89" s="69">
        <f>VLOOKUP($A:$A,'4-Dünya İthahalat Göstergeleri'!$A:$M,9,0)</f>
        <v>122</v>
      </c>
      <c r="AL89" s="73">
        <f>VLOOKUP($A:$A,'4-Dünya İthahalat Göstergeleri'!$A:$M,10,0)</f>
        <v>6.6593156081968426E-3</v>
      </c>
      <c r="AM89" s="69">
        <f>VLOOKUP($A:$A,'4-Dünya İthahalat Göstergeleri'!$A:$M,11,0)</f>
        <v>1468</v>
      </c>
      <c r="AN89" s="73" t="str">
        <f>VLOOKUP($A:$A,'4-Dünya İthahalat Göstergeleri'!$A:$M,12,0)</f>
        <v>0.53</v>
      </c>
      <c r="AO89" s="69">
        <f>VLOOKUP($A:$A,'4-Dünya İthahalat Göstergeleri'!$A:$M,13,0)</f>
        <v>45482</v>
      </c>
      <c r="AP89" s="73">
        <f>VLOOKUP($A:$A,'5-Dünya Yıllar İhracatı'!$A:$F,2,0)</f>
        <v>10</v>
      </c>
      <c r="AQ89" s="69">
        <f>VLOOKUP($A:$A,'5-Dünya Yıllar İhracatı'!$A:$F,3,0)</f>
        <v>15</v>
      </c>
      <c r="AR89" s="73">
        <f>VLOOKUP($A:$A,'5-Dünya Yıllar İhracatı'!$A:$F,4,0)</f>
        <v>15</v>
      </c>
      <c r="AS89" s="69">
        <f>VLOOKUP($A:$A,'5-Dünya Yıllar İhracatı'!$A:$F,5,0)</f>
        <v>0</v>
      </c>
      <c r="AT89" s="73">
        <f>VLOOKUP($A:$A,'5-Dünya Yıllar İhracatı'!$A:$F,6,0)</f>
        <v>13</v>
      </c>
      <c r="AU89" s="69" t="e">
        <f t="shared" si="8"/>
        <v>#DIV/0!</v>
      </c>
      <c r="AV89" s="73" t="e">
        <f t="shared" si="9"/>
        <v>#DIV/0!</v>
      </c>
      <c r="AW89" s="69">
        <f>VLOOKUP($A:$A,'6-TR Yıllar İhracatı'!$A:$H,2,0)</f>
        <v>392</v>
      </c>
      <c r="AX89" s="73">
        <f>VLOOKUP($A:$A,'6-TR Yıllar İhracatı'!$A:$H,3,0)</f>
        <v>1113</v>
      </c>
      <c r="AY89" s="69">
        <f>VLOOKUP($A:$A,'6-TR Yıllar İhracatı'!$A:$H,4,0)</f>
        <v>1267</v>
      </c>
      <c r="AZ89" s="73">
        <f>VLOOKUP($A:$A,'6-TR Yıllar İhracatı'!$A:$H,5,0)</f>
        <v>46</v>
      </c>
      <c r="BA89" s="69">
        <f>VLOOKUP($A:$A,'6-TR Yıllar İhracatı'!$A:$H,6,0)</f>
        <v>90</v>
      </c>
      <c r="BB89" s="73">
        <f>VLOOKUP($A:$A,'6-TR Yıllar İhracatı'!$A:$H,7,0)</f>
        <v>956.52173913043487</v>
      </c>
      <c r="BC89" s="69">
        <f>VLOOKUP($A:$A,'6-TR Yıllar İhracatı'!$A:$H,8,0)</f>
        <v>4.2236666119154324E-2</v>
      </c>
      <c r="BD89" s="73">
        <f>VLOOKUP($A:$A,'7-TR Çeyrek Yıllar İhracatı'!$A:$H,2,0)</f>
        <v>29</v>
      </c>
      <c r="BE89" s="69">
        <f>VLOOKUP($A:$A,'7-TR Çeyrek Yıllar İhracatı'!$A:$H,3,0)</f>
        <v>14</v>
      </c>
      <c r="BF89" s="73">
        <f>VLOOKUP($A:$A,'7-TR Çeyrek Yıllar İhracatı'!$A:$H,4,0)</f>
        <v>14</v>
      </c>
      <c r="BG89" s="69">
        <f>VLOOKUP($A:$A,'7-TR Çeyrek Yıllar İhracatı'!$A:$H,5,0)</f>
        <v>2</v>
      </c>
      <c r="BH89" s="73">
        <f>VLOOKUP($A:$A,'7-TR Çeyrek Yıllar İhracatı'!$A:$H,6,0)</f>
        <v>30</v>
      </c>
      <c r="BI89" s="69">
        <f>VLOOKUP($A:$A,'7-TR Çeyrek Yıllar İhracatı'!$A:$H,7,0)</f>
        <v>3.4482758620689653</v>
      </c>
      <c r="BJ89" s="73">
        <f>VLOOKUP($A:$A,'8- TR Yıllar Birim İhracatı'!$A:$H,2,0)</f>
        <v>9333</v>
      </c>
      <c r="BK89" s="69">
        <f>VLOOKUP($A:$A,'8- TR Yıllar Birim İhracatı'!$A:$H,3,0)</f>
        <v>11242</v>
      </c>
      <c r="BL89" s="73">
        <f>VLOOKUP($A:$A,'8- TR Yıllar Birim İhracatı'!$A:$H,4,0)</f>
        <v>9181</v>
      </c>
      <c r="BM89" s="69">
        <f>VLOOKUP($A:$A,'8- TR Yıllar Birim İhracatı'!$A:$H,5,0)</f>
        <v>7667</v>
      </c>
      <c r="BN89" s="73">
        <f>VLOOKUP($A:$A,'8- TR Yıllar Birim İhracatı'!$A:$H,6,0)</f>
        <v>6923</v>
      </c>
      <c r="BO89" s="69">
        <f>VLOOKUP($A:$A,'8- TR Yıllar Birim İhracatı'!$A:$H,7,0)</f>
        <v>90</v>
      </c>
      <c r="BP89" s="73">
        <f>VLOOKUP($A:$A,'8- TR Yıllar Birim İhracatı'!$A:$H,8,0)</f>
        <v>13</v>
      </c>
      <c r="BQ89" s="69">
        <f>VLOOKUP($A:$A,'9-Dünya Yıllar Birim İthalatı'!$A:$N,2,0)</f>
        <v>5381</v>
      </c>
      <c r="BR89" s="73" t="str">
        <f>VLOOKUP($A:$A,'9-Dünya Yıllar Birim İthalatı'!$A:$N,3,0)</f>
        <v>US Dollar/Tons</v>
      </c>
      <c r="BS89" s="69">
        <f>VLOOKUP($A:$A,'9-Dünya Yıllar Birim İthalatı'!$A:$N,4,0)</f>
        <v>5353</v>
      </c>
      <c r="BT89" s="73" t="str">
        <f>VLOOKUP($A:$A,'9-Dünya Yıllar Birim İthalatı'!$A:$N,5,0)</f>
        <v>US Dollar/Tons</v>
      </c>
      <c r="BU89" s="69">
        <f>VLOOKUP($A:$A,'9-Dünya Yıllar Birim İthalatı'!$A:$N,6,0)</f>
        <v>7200</v>
      </c>
      <c r="BV89" s="73" t="str">
        <f>VLOOKUP($A:$A,'9-Dünya Yıllar Birim İthalatı'!$A:$N,7,0)</f>
        <v>US Dollar/Tons</v>
      </c>
      <c r="BW89" s="69">
        <f>VLOOKUP($A:$A,'9-Dünya Yıllar Birim İthalatı'!$A:$N,8,0)</f>
        <v>7250</v>
      </c>
      <c r="BX89" s="73" t="str">
        <f>VLOOKUP($A:$A,'9-Dünya Yıllar Birim İthalatı'!$A:$N,9,0)</f>
        <v>US Dollar/Tons</v>
      </c>
      <c r="BY89" s="69">
        <f>VLOOKUP($A:$A,'9-Dünya Yıllar Birim İthalatı'!$A:$N,10,0)</f>
        <v>7167</v>
      </c>
      <c r="BZ89" s="73" t="str">
        <f>VLOOKUP($A:$A,'9-Dünya Yıllar Birim İthalatı'!$A:$N,11,0)</f>
        <v>US Dollar/Tons</v>
      </c>
      <c r="CA89" s="69">
        <f>VLOOKUP($A:$A,'9-Dünya Yıllar Birim İthalatı'!$A:$N,12,0)</f>
        <v>129</v>
      </c>
      <c r="CB89" s="73">
        <f>VLOOKUP($A:$A,'9-Dünya Yıllar Birim İthalatı'!$A:$N,13,0)</f>
        <v>18</v>
      </c>
      <c r="CC89" s="69" t="str">
        <f>VLOOKUP($A:$A,'9-Dünya Yıllar Birim İthalatı'!$A:$N,14,0)</f>
        <v>Tons</v>
      </c>
    </row>
    <row r="90" spans="1:81" ht="55.2" x14ac:dyDescent="0.3">
      <c r="A90" s="71" t="s">
        <v>86</v>
      </c>
      <c r="B90" s="75">
        <v>149</v>
      </c>
      <c r="C90" s="75">
        <v>130</v>
      </c>
      <c r="D90" s="75">
        <v>211</v>
      </c>
      <c r="E90" s="75">
        <v>103</v>
      </c>
      <c r="F90" s="76">
        <v>95</v>
      </c>
      <c r="G90" s="75">
        <f t="shared" si="5"/>
        <v>-7.7669902912621351</v>
      </c>
      <c r="H90" s="76">
        <f t="shared" si="6"/>
        <v>4.9041572799375568E-3</v>
      </c>
      <c r="I90" s="71">
        <f>VLOOKUP($A:$A,'2- Dünya Çeyrek Yıllar İthalatı'!$A:$F,2,0)</f>
        <v>15</v>
      </c>
      <c r="J90" s="71">
        <f>VLOOKUP($A:$A,'2- Dünya Çeyrek Yıllar İthalatı'!$A:$F,3,0)</f>
        <v>29</v>
      </c>
      <c r="K90" s="71">
        <f>VLOOKUP($A:$A,'2- Dünya Çeyrek Yıllar İthalatı'!$A:$F,4,0)</f>
        <v>7</v>
      </c>
      <c r="L90" s="71">
        <f>VLOOKUP($A:$A,'2- Dünya Çeyrek Yıllar İthalatı'!$A:$F,5,0)</f>
        <v>9</v>
      </c>
      <c r="M90" s="71">
        <f>VLOOKUP($A:$A,'2- Dünya Çeyrek Yıllar İthalatı'!$A:$F,6,0)</f>
        <v>14</v>
      </c>
      <c r="N90" s="71">
        <f t="shared" si="7"/>
        <v>-6.666666666666667</v>
      </c>
      <c r="O90" s="71">
        <f>VLOOKUP($A:$A,'3-TR İhracat Göstergeleri'!$A:$P,2,0)</f>
        <v>8</v>
      </c>
      <c r="P90" s="75">
        <f>VLOOKUP($A:$A,'3-TR İhracat Göstergeleri'!$A:$P,3,0)</f>
        <v>8</v>
      </c>
      <c r="Q90" s="71">
        <f>VLOOKUP($A:$A,'3-TR İhracat Göstergeleri'!$A:$P,4,0)</f>
        <v>3.7543703217026068E-3</v>
      </c>
      <c r="R90" s="75">
        <f>VLOOKUP($A:$A,'3-TR İhracat Göstergeleri'!$A:$P,5,0)</f>
        <v>1</v>
      </c>
      <c r="S90" s="71" t="str">
        <f>VLOOKUP($A:$A,'3-TR İhracat Göstergeleri'!$A:$P,6,0)</f>
        <v>Tons</v>
      </c>
      <c r="T90" s="75">
        <f>VLOOKUP($A:$A,'3-TR İhracat Göstergeleri'!$A:$P,7,0)</f>
        <v>8000</v>
      </c>
      <c r="U90" s="71">
        <f>VLOOKUP($A:$A,'3-TR İhracat Göstergeleri'!$A:$P,8,0)</f>
        <v>0</v>
      </c>
      <c r="V90" s="75">
        <f>VLOOKUP($A:$A,'3-TR İhracat Göstergeleri'!$A:$P,9,0)</f>
        <v>0</v>
      </c>
      <c r="W90" s="71">
        <f>VLOOKUP($A:$A,'3-TR İhracat Göstergeleri'!$A:$P,10,0)</f>
        <v>-60</v>
      </c>
      <c r="X90" s="75">
        <f>VLOOKUP($A:$A,'3-TR İhracat Göstergeleri'!$A:$P,11,0)</f>
        <v>87</v>
      </c>
      <c r="Y90" s="71">
        <f>VLOOKUP($A:$A,'3-TR İhracat Göstergeleri'!$A:$P,12,0)</f>
        <v>4.9041471533232562E-3</v>
      </c>
      <c r="Z90" s="75">
        <f>VLOOKUP($A:$A,'3-TR İhracat Göstergeleri'!$A:$P,13,0)</f>
        <v>-11</v>
      </c>
      <c r="AA90" s="71">
        <f>VLOOKUP($A:$A,'3-TR İhracat Göstergeleri'!$A:$P,14,0)</f>
        <v>5468</v>
      </c>
      <c r="AB90" s="75" t="str">
        <f>VLOOKUP($A:$A,'3-TR İhracat Göstergeleri'!$A:$P,15,0)</f>
        <v>0.46</v>
      </c>
      <c r="AC90" s="71">
        <f>VLOOKUP($A:$A,'3-TR İhracat Göstergeleri'!$A:$P,16,0)</f>
        <v>0</v>
      </c>
      <c r="AD90" s="75">
        <f>VLOOKUP($A:$A,'4-Dünya İthahalat Göstergeleri'!$A:$M,2,0)</f>
        <v>95</v>
      </c>
      <c r="AE90" s="71">
        <f>VLOOKUP($A:$A,'4-Dünya İthahalat Göstergeleri'!$A:$M,3,0)</f>
        <v>-10</v>
      </c>
      <c r="AF90" s="75">
        <f>VLOOKUP($A:$A,'4-Dünya İthahalat Göstergeleri'!$A:$M,4,0)</f>
        <v>9</v>
      </c>
      <c r="AG90" s="71" t="str">
        <f>VLOOKUP($A:$A,'4-Dünya İthahalat Göstergeleri'!$A:$M,5,0)</f>
        <v>1000 square meters</v>
      </c>
      <c r="AH90" s="75">
        <f>VLOOKUP($A:$A,'4-Dünya İthahalat Göstergeleri'!$A:$M,6,0)</f>
        <v>10556</v>
      </c>
      <c r="AI90" s="71">
        <f>VLOOKUP($A:$A,'4-Dünya İthahalat Göstergeleri'!$A:$M,7,0)</f>
        <v>-11</v>
      </c>
      <c r="AJ90" s="75">
        <f>VLOOKUP($A:$A,'4-Dünya İthahalat Göstergeleri'!$A:$M,8,0)</f>
        <v>12</v>
      </c>
      <c r="AK90" s="71">
        <f>VLOOKUP($A:$A,'4-Dünya İthahalat Göstergeleri'!$A:$M,9,0)</f>
        <v>-8</v>
      </c>
      <c r="AL90" s="75">
        <f>VLOOKUP($A:$A,'4-Dünya İthahalat Göstergeleri'!$A:$M,10,0)</f>
        <v>4.9041471533232562E-3</v>
      </c>
      <c r="AM90" s="71">
        <f>VLOOKUP($A:$A,'4-Dünya İthahalat Göstergeleri'!$A:$M,11,0)</f>
        <v>5468</v>
      </c>
      <c r="AN90" s="75" t="str">
        <f>VLOOKUP($A:$A,'4-Dünya İthahalat Göstergeleri'!$A:$M,12,0)</f>
        <v>0.46</v>
      </c>
      <c r="AO90" s="71">
        <f>VLOOKUP($A:$A,'4-Dünya İthahalat Göstergeleri'!$A:$M,13,0)</f>
        <v>0</v>
      </c>
      <c r="AP90" s="75">
        <f>VLOOKUP($A:$A,'5-Dünya Yıllar İhracatı'!$A:$F,2,0)</f>
        <v>49</v>
      </c>
      <c r="AQ90" s="71">
        <f>VLOOKUP($A:$A,'5-Dünya Yıllar İhracatı'!$A:$F,3,0)</f>
        <v>171</v>
      </c>
      <c r="AR90" s="75">
        <f>VLOOKUP($A:$A,'5-Dünya Yıllar İhracatı'!$A:$F,4,0)</f>
        <v>18</v>
      </c>
      <c r="AS90" s="71">
        <f>VLOOKUP($A:$A,'5-Dünya Yıllar İhracatı'!$A:$F,5,0)</f>
        <v>36</v>
      </c>
      <c r="AT90" s="75">
        <f>VLOOKUP($A:$A,'5-Dünya Yıllar İhracatı'!$A:$F,6,0)</f>
        <v>85</v>
      </c>
      <c r="AU90" s="71">
        <f t="shared" si="8"/>
        <v>136.11111111111111</v>
      </c>
      <c r="AV90" s="75">
        <f t="shared" si="9"/>
        <v>-558.05735251642807</v>
      </c>
      <c r="AW90" s="71">
        <f>VLOOKUP($A:$A,'6-TR Yıllar İhracatı'!$A:$H,2,0)</f>
        <v>0</v>
      </c>
      <c r="AX90" s="75">
        <f>VLOOKUP($A:$A,'6-TR Yıllar İhracatı'!$A:$H,3,0)</f>
        <v>0</v>
      </c>
      <c r="AY90" s="71">
        <f>VLOOKUP($A:$A,'6-TR Yıllar İhracatı'!$A:$H,4,0)</f>
        <v>26</v>
      </c>
      <c r="AZ90" s="75">
        <f>VLOOKUP($A:$A,'6-TR Yıllar İhracatı'!$A:$H,5,0)</f>
        <v>20</v>
      </c>
      <c r="BA90" s="71">
        <f>VLOOKUP($A:$A,'6-TR Yıllar İhracatı'!$A:$H,6,0)</f>
        <v>8</v>
      </c>
      <c r="BB90" s="75">
        <f>VLOOKUP($A:$A,'6-TR Yıllar İhracatı'!$A:$H,7,0)</f>
        <v>-600</v>
      </c>
      <c r="BC90" s="71">
        <f>VLOOKUP($A:$A,'6-TR Yıllar İhracatı'!$A:$H,8,0)</f>
        <v>3.7543703217026068E-3</v>
      </c>
      <c r="BD90" s="75">
        <f>VLOOKUP($A:$A,'7-TR Çeyrek Yıllar İhracatı'!$A:$H,2,0)</f>
        <v>1</v>
      </c>
      <c r="BE90" s="71">
        <f>VLOOKUP($A:$A,'7-TR Çeyrek Yıllar İhracatı'!$A:$H,3,0)</f>
        <v>1</v>
      </c>
      <c r="BF90" s="75">
        <f>VLOOKUP($A:$A,'7-TR Çeyrek Yıllar İhracatı'!$A:$H,4,0)</f>
        <v>1</v>
      </c>
      <c r="BG90" s="71">
        <f>VLOOKUP($A:$A,'7-TR Çeyrek Yıllar İhracatı'!$A:$H,5,0)</f>
        <v>2</v>
      </c>
      <c r="BH90" s="75">
        <f>VLOOKUP($A:$A,'7-TR Çeyrek Yıllar İhracatı'!$A:$H,6,0)</f>
        <v>2</v>
      </c>
      <c r="BI90" s="71">
        <f>VLOOKUP($A:$A,'7-TR Çeyrek Yıllar İhracatı'!$A:$H,7,0)</f>
        <v>100</v>
      </c>
      <c r="BJ90" s="75">
        <f>VLOOKUP($A:$A,'8- TR Yıllar Birim İhracatı'!$A:$H,2,0)</f>
        <v>0</v>
      </c>
      <c r="BK90" s="71">
        <f>VLOOKUP($A:$A,'8- TR Yıllar Birim İhracatı'!$A:$H,3,0)</f>
        <v>0</v>
      </c>
      <c r="BL90" s="75">
        <f>VLOOKUP($A:$A,'8- TR Yıllar Birim İhracatı'!$A:$H,4,0)</f>
        <v>26000</v>
      </c>
      <c r="BM90" s="71">
        <f>VLOOKUP($A:$A,'8- TR Yıllar Birim İhracatı'!$A:$H,5,0)</f>
        <v>20000</v>
      </c>
      <c r="BN90" s="75">
        <f>VLOOKUP($A:$A,'8- TR Yıllar Birim İhracatı'!$A:$H,6,0)</f>
        <v>8000</v>
      </c>
      <c r="BO90" s="71">
        <f>VLOOKUP($A:$A,'8- TR Yıllar Birim İhracatı'!$A:$H,7,0)</f>
        <v>8</v>
      </c>
      <c r="BP90" s="75">
        <f>VLOOKUP($A:$A,'8- TR Yıllar Birim İhracatı'!$A:$H,8,0)</f>
        <v>1</v>
      </c>
      <c r="BQ90" s="71">
        <f>VLOOKUP($A:$A,'9-Dünya Yıllar Birim İthalatı'!$A:$N,2,0)</f>
        <v>1129</v>
      </c>
      <c r="BR90" s="75" t="str">
        <f>VLOOKUP($A:$A,'9-Dünya Yıllar Birim İthalatı'!$A:$N,3,0)</f>
        <v>US Dollar/1000 square meters</v>
      </c>
      <c r="BS90" s="71">
        <f>VLOOKUP($A:$A,'9-Dünya Yıllar Birim İthalatı'!$A:$N,4,0)</f>
        <v>10833</v>
      </c>
      <c r="BT90" s="75" t="str">
        <f>VLOOKUP($A:$A,'9-Dünya Yıllar Birim İthalatı'!$A:$N,5,0)</f>
        <v>US Dollar/1000 square meters</v>
      </c>
      <c r="BU90" s="71">
        <f>VLOOKUP($A:$A,'9-Dünya Yıllar Birim İthalatı'!$A:$N,6,0)</f>
        <v>12412</v>
      </c>
      <c r="BV90" s="75" t="str">
        <f>VLOOKUP($A:$A,'9-Dünya Yıllar Birim İthalatı'!$A:$N,7,0)</f>
        <v>US Dollar/1000 square meters</v>
      </c>
      <c r="BW90" s="71">
        <f>VLOOKUP($A:$A,'9-Dünya Yıllar Birim İthalatı'!$A:$N,8,0)</f>
        <v>12</v>
      </c>
      <c r="BX90" s="75" t="str">
        <f>VLOOKUP($A:$A,'9-Dünya Yıllar Birim İthalatı'!$A:$N,9,0)</f>
        <v>US Dollar/1000 square meters</v>
      </c>
      <c r="BY90" s="71">
        <f>VLOOKUP($A:$A,'9-Dünya Yıllar Birim İthalatı'!$A:$N,10,0)</f>
        <v>10556</v>
      </c>
      <c r="BZ90" s="75" t="str">
        <f>VLOOKUP($A:$A,'9-Dünya Yıllar Birim İthalatı'!$A:$N,11,0)</f>
        <v>US Dollar/1000 square meters</v>
      </c>
      <c r="CA90" s="71">
        <f>VLOOKUP($A:$A,'9-Dünya Yıllar Birim İthalatı'!$A:$N,12,0)</f>
        <v>95</v>
      </c>
      <c r="CB90" s="75">
        <f>VLOOKUP($A:$A,'9-Dünya Yıllar Birim İthalatı'!$A:$N,13,0)</f>
        <v>9</v>
      </c>
      <c r="CC90" s="71" t="str">
        <f>VLOOKUP($A:$A,'9-Dünya Yıllar Birim İthalatı'!$A:$N,14,0)</f>
        <v>1000 square meters</v>
      </c>
    </row>
    <row r="91" spans="1:81" ht="55.2" x14ac:dyDescent="0.3">
      <c r="A91" s="69" t="s">
        <v>85</v>
      </c>
      <c r="B91" s="73">
        <v>1</v>
      </c>
      <c r="C91" s="73">
        <v>55</v>
      </c>
      <c r="D91" s="73">
        <v>3</v>
      </c>
      <c r="E91" s="73">
        <v>12</v>
      </c>
      <c r="F91" s="74">
        <v>93</v>
      </c>
      <c r="G91" s="73">
        <f t="shared" si="5"/>
        <v>675</v>
      </c>
      <c r="H91" s="74">
        <f t="shared" si="6"/>
        <v>4.8009118635178195E-3</v>
      </c>
      <c r="I91" s="69">
        <f>VLOOKUP($A:$A,'2- Dünya Çeyrek Yıllar İthalatı'!$A:$F,2,0)</f>
        <v>0</v>
      </c>
      <c r="J91" s="69">
        <f>VLOOKUP($A:$A,'2- Dünya Çeyrek Yıllar İthalatı'!$A:$F,3,0)</f>
        <v>63</v>
      </c>
      <c r="K91" s="69">
        <f>VLOOKUP($A:$A,'2- Dünya Çeyrek Yıllar İthalatı'!$A:$F,4,0)</f>
        <v>30</v>
      </c>
      <c r="L91" s="69">
        <f>VLOOKUP($A:$A,'2- Dünya Çeyrek Yıllar İthalatı'!$A:$F,5,0)</f>
        <v>64</v>
      </c>
      <c r="M91" s="69">
        <f>VLOOKUP($A:$A,'2- Dünya Çeyrek Yıllar İthalatı'!$A:$F,6,0)</f>
        <v>64</v>
      </c>
      <c r="N91" s="69" t="e">
        <f t="shared" si="7"/>
        <v>#DIV/0!</v>
      </c>
      <c r="O91" s="69">
        <f>VLOOKUP($A:$A,'3-TR İhracat Göstergeleri'!$A:$P,2,0)</f>
        <v>0</v>
      </c>
      <c r="P91" s="73">
        <f>VLOOKUP($A:$A,'3-TR İhracat Göstergeleri'!$A:$P,3,0)</f>
        <v>0</v>
      </c>
      <c r="Q91" s="69">
        <f>VLOOKUP($A:$A,'3-TR İhracat Göstergeleri'!$A:$P,4,0)</f>
        <v>0</v>
      </c>
      <c r="R91" s="73">
        <f>VLOOKUP($A:$A,'3-TR İhracat Göstergeleri'!$A:$P,5,0)</f>
        <v>0</v>
      </c>
      <c r="S91" s="69">
        <f>VLOOKUP($A:$A,'3-TR İhracat Göstergeleri'!$A:$P,6,0)</f>
        <v>0</v>
      </c>
      <c r="T91" s="73">
        <f>VLOOKUP($A:$A,'3-TR İhracat Göstergeleri'!$A:$P,7,0)</f>
        <v>0</v>
      </c>
      <c r="U91" s="69">
        <f>VLOOKUP($A:$A,'3-TR İhracat Göstergeleri'!$A:$P,8,0)</f>
        <v>0</v>
      </c>
      <c r="V91" s="73">
        <f>VLOOKUP($A:$A,'3-TR İhracat Göstergeleri'!$A:$P,9,0)</f>
        <v>0</v>
      </c>
      <c r="W91" s="69">
        <f>VLOOKUP($A:$A,'3-TR İhracat Göstergeleri'!$A:$P,10,0)</f>
        <v>0</v>
      </c>
      <c r="X91" s="73">
        <f>VLOOKUP($A:$A,'3-TR İhracat Göstergeleri'!$A:$P,11,0)</f>
        <v>88</v>
      </c>
      <c r="Y91" s="69">
        <f>VLOOKUP($A:$A,'3-TR İhracat Göstergeleri'!$A:$P,12,0)</f>
        <v>4.8009019500953988E-3</v>
      </c>
      <c r="Z91" s="73">
        <f>VLOOKUP($A:$A,'3-TR İhracat Göstergeleri'!$A:$P,13,0)</f>
        <v>112</v>
      </c>
      <c r="AA91" s="69">
        <f>VLOOKUP($A:$A,'3-TR İhracat Göstergeleri'!$A:$P,14,0)</f>
        <v>1636</v>
      </c>
      <c r="AB91" s="73">
        <f>VLOOKUP($A:$A,'3-TR İhracat Göstergeleri'!$A:$P,15,0)</f>
        <v>1</v>
      </c>
      <c r="AC91" s="69">
        <f>VLOOKUP($A:$A,'3-TR İhracat Göstergeleri'!$A:$P,16,0)</f>
        <v>5</v>
      </c>
      <c r="AD91" s="73">
        <f>VLOOKUP($A:$A,'4-Dünya İthahalat Göstergeleri'!$A:$M,2,0)</f>
        <v>93</v>
      </c>
      <c r="AE91" s="69">
        <f>VLOOKUP($A:$A,'4-Dünya İthahalat Göstergeleri'!$A:$M,3,0)</f>
        <v>-93</v>
      </c>
      <c r="AF91" s="73">
        <f>VLOOKUP($A:$A,'4-Dünya İthahalat Göstergeleri'!$A:$M,4,0)</f>
        <v>60</v>
      </c>
      <c r="AG91" s="69" t="str">
        <f>VLOOKUP($A:$A,'4-Dünya İthahalat Göstergeleri'!$A:$M,5,0)</f>
        <v>Tons</v>
      </c>
      <c r="AH91" s="73">
        <f>VLOOKUP($A:$A,'4-Dünya İthahalat Göstergeleri'!$A:$M,6,0)</f>
        <v>1550</v>
      </c>
      <c r="AI91" s="69">
        <f>VLOOKUP($A:$A,'4-Dünya İthahalat Göstergeleri'!$A:$M,7,0)</f>
        <v>112</v>
      </c>
      <c r="AJ91" s="73">
        <f>VLOOKUP($A:$A,'4-Dünya İthahalat Göstergeleri'!$A:$M,8,0)</f>
        <v>0</v>
      </c>
      <c r="AK91" s="69">
        <f>VLOOKUP($A:$A,'4-Dünya İthahalat Göstergeleri'!$A:$M,9,0)</f>
        <v>677</v>
      </c>
      <c r="AL91" s="73">
        <f>VLOOKUP($A:$A,'4-Dünya İthahalat Göstergeleri'!$A:$M,10,0)</f>
        <v>4.8009019500953988E-3</v>
      </c>
      <c r="AM91" s="69">
        <f>VLOOKUP($A:$A,'4-Dünya İthahalat Göstergeleri'!$A:$M,11,0)</f>
        <v>1636</v>
      </c>
      <c r="AN91" s="73">
        <f>VLOOKUP($A:$A,'4-Dünya İthahalat Göstergeleri'!$A:$M,12,0)</f>
        <v>1</v>
      </c>
      <c r="AO91" s="69">
        <f>VLOOKUP($A:$A,'4-Dünya İthahalat Göstergeleri'!$A:$M,13,0)</f>
        <v>5</v>
      </c>
      <c r="AP91" s="73" t="e">
        <f>VLOOKUP($A:$A,'5-Dünya Yıllar İhracatı'!$A:$F,2,0)</f>
        <v>#N/A</v>
      </c>
      <c r="AQ91" s="69" t="e">
        <f>VLOOKUP($A:$A,'5-Dünya Yıllar İhracatı'!$A:$F,3,0)</f>
        <v>#N/A</v>
      </c>
      <c r="AR91" s="73" t="e">
        <f>VLOOKUP($A:$A,'5-Dünya Yıllar İhracatı'!$A:$F,4,0)</f>
        <v>#N/A</v>
      </c>
      <c r="AS91" s="69" t="e">
        <f>VLOOKUP($A:$A,'5-Dünya Yıllar İhracatı'!$A:$F,5,0)</f>
        <v>#N/A</v>
      </c>
      <c r="AT91" s="73" t="e">
        <f>VLOOKUP($A:$A,'5-Dünya Yıllar İhracatı'!$A:$F,6,0)</f>
        <v>#N/A</v>
      </c>
      <c r="AU91" s="69" t="e">
        <f t="shared" si="8"/>
        <v>#N/A</v>
      </c>
      <c r="AV91" s="73" t="e">
        <f t="shared" si="9"/>
        <v>#N/A</v>
      </c>
      <c r="AW91" s="69">
        <f>VLOOKUP($A:$A,'6-TR Yıllar İhracatı'!$A:$H,2,0)</f>
        <v>0</v>
      </c>
      <c r="AX91" s="73">
        <f>VLOOKUP($A:$A,'6-TR Yıllar İhracatı'!$A:$H,3,0)</f>
        <v>0</v>
      </c>
      <c r="AY91" s="69">
        <f>VLOOKUP($A:$A,'6-TR Yıllar İhracatı'!$A:$H,4,0)</f>
        <v>0</v>
      </c>
      <c r="AZ91" s="73">
        <f>VLOOKUP($A:$A,'6-TR Yıllar İhracatı'!$A:$H,5,0)</f>
        <v>1</v>
      </c>
      <c r="BA91" s="69">
        <f>VLOOKUP($A:$A,'6-TR Yıllar İhracatı'!$A:$H,6,0)</f>
        <v>0</v>
      </c>
      <c r="BB91" s="73">
        <f>VLOOKUP($A:$A,'6-TR Yıllar İhracatı'!$A:$H,7,0)</f>
        <v>-1000</v>
      </c>
      <c r="BC91" s="69">
        <f>VLOOKUP($A:$A,'6-TR Yıllar İhracatı'!$A:$H,8,0)</f>
        <v>0</v>
      </c>
      <c r="BD91" s="73" t="e">
        <f>VLOOKUP($A:$A,'7-TR Çeyrek Yıllar İhracatı'!$A:$H,2,0)</f>
        <v>#N/A</v>
      </c>
      <c r="BE91" s="69" t="e">
        <f>VLOOKUP($A:$A,'7-TR Çeyrek Yıllar İhracatı'!$A:$H,3,0)</f>
        <v>#N/A</v>
      </c>
      <c r="BF91" s="73" t="e">
        <f>VLOOKUP($A:$A,'7-TR Çeyrek Yıllar İhracatı'!$A:$H,4,0)</f>
        <v>#N/A</v>
      </c>
      <c r="BG91" s="69" t="e">
        <f>VLOOKUP($A:$A,'7-TR Çeyrek Yıllar İhracatı'!$A:$H,5,0)</f>
        <v>#N/A</v>
      </c>
      <c r="BH91" s="73" t="e">
        <f>VLOOKUP($A:$A,'7-TR Çeyrek Yıllar İhracatı'!$A:$H,6,0)</f>
        <v>#N/A</v>
      </c>
      <c r="BI91" s="69" t="e">
        <f>VLOOKUP($A:$A,'7-TR Çeyrek Yıllar İhracatı'!$A:$H,7,0)</f>
        <v>#N/A</v>
      </c>
      <c r="BJ91" s="73">
        <f>VLOOKUP($A:$A,'8- TR Yıllar Birim İhracatı'!$A:$H,2,0)</f>
        <v>0</v>
      </c>
      <c r="BK91" s="69">
        <f>VLOOKUP($A:$A,'8- TR Yıllar Birim İhracatı'!$A:$H,3,0)</f>
        <v>0</v>
      </c>
      <c r="BL91" s="73">
        <f>VLOOKUP($A:$A,'8- TR Yıllar Birim İhracatı'!$A:$H,4,0)</f>
        <v>0</v>
      </c>
      <c r="BM91" s="69">
        <f>VLOOKUP($A:$A,'8- TR Yıllar Birim İhracatı'!$A:$H,5,0)</f>
        <v>0</v>
      </c>
      <c r="BN91" s="73">
        <f>VLOOKUP($A:$A,'8- TR Yıllar Birim İhracatı'!$A:$H,6,0)</f>
        <v>0</v>
      </c>
      <c r="BO91" s="69">
        <f>VLOOKUP($A:$A,'8- TR Yıllar Birim İhracatı'!$A:$H,7,0)</f>
        <v>0</v>
      </c>
      <c r="BP91" s="73">
        <f>VLOOKUP($A:$A,'8- TR Yıllar Birim İhracatı'!$A:$H,8,0)</f>
        <v>0</v>
      </c>
      <c r="BQ91" s="69">
        <f>VLOOKUP($A:$A,'9-Dünya Yıllar Birim İthalatı'!$A:$N,2,0)</f>
        <v>0</v>
      </c>
      <c r="BR91" s="73" t="str">
        <f>VLOOKUP($A:$A,'9-Dünya Yıllar Birim İthalatı'!$A:$N,3,0)</f>
        <v>US Dollar/Tons</v>
      </c>
      <c r="BS91" s="69">
        <f>VLOOKUP($A:$A,'9-Dünya Yıllar Birim İthalatı'!$A:$N,4,0)</f>
        <v>2391</v>
      </c>
      <c r="BT91" s="73" t="str">
        <f>VLOOKUP($A:$A,'9-Dünya Yıllar Birim İthalatı'!$A:$N,5,0)</f>
        <v>US Dollar/Tons</v>
      </c>
      <c r="BU91" s="69">
        <f>VLOOKUP($A:$A,'9-Dünya Yıllar Birim İthalatı'!$A:$N,6,0)</f>
        <v>1500</v>
      </c>
      <c r="BV91" s="73" t="str">
        <f>VLOOKUP($A:$A,'9-Dünya Yıllar Birim İthalatı'!$A:$N,7,0)</f>
        <v>US Dollar/1000 square meters</v>
      </c>
      <c r="BW91" s="69">
        <f>VLOOKUP($A:$A,'9-Dünya Yıllar Birim İthalatı'!$A:$N,8,0)</f>
        <v>1714</v>
      </c>
      <c r="BX91" s="73" t="str">
        <f>VLOOKUP($A:$A,'9-Dünya Yıllar Birim İthalatı'!$A:$N,9,0)</f>
        <v>US Dollar/Tons</v>
      </c>
      <c r="BY91" s="69">
        <f>VLOOKUP($A:$A,'9-Dünya Yıllar Birim İthalatı'!$A:$N,10,0)</f>
        <v>1550</v>
      </c>
      <c r="BZ91" s="73" t="str">
        <f>VLOOKUP($A:$A,'9-Dünya Yıllar Birim İthalatı'!$A:$N,11,0)</f>
        <v>US Dollar/Tons</v>
      </c>
      <c r="CA91" s="69">
        <f>VLOOKUP($A:$A,'9-Dünya Yıllar Birim İthalatı'!$A:$N,12,0)</f>
        <v>93</v>
      </c>
      <c r="CB91" s="73">
        <f>VLOOKUP($A:$A,'9-Dünya Yıllar Birim İthalatı'!$A:$N,13,0)</f>
        <v>60</v>
      </c>
      <c r="CC91" s="69" t="str">
        <f>VLOOKUP($A:$A,'9-Dünya Yıllar Birim İthalatı'!$A:$N,14,0)</f>
        <v>Tons</v>
      </c>
    </row>
    <row r="92" spans="1:81" ht="27.6" x14ac:dyDescent="0.3">
      <c r="A92" s="71" t="s">
        <v>84</v>
      </c>
      <c r="B92" s="75">
        <v>0</v>
      </c>
      <c r="C92" s="75"/>
      <c r="D92" s="75"/>
      <c r="E92" s="72">
        <v>135</v>
      </c>
      <c r="F92" s="72">
        <v>92</v>
      </c>
      <c r="G92" s="72">
        <f t="shared" si="5"/>
        <v>-31.851851851851855</v>
      </c>
      <c r="H92" s="72">
        <f t="shared" si="6"/>
        <v>4.7492891553079499E-3</v>
      </c>
      <c r="I92" s="71" t="e">
        <f>VLOOKUP($A:$A,'2- Dünya Çeyrek Yıllar İthalatı'!$A:$F,2,0)</f>
        <v>#N/A</v>
      </c>
      <c r="J92" s="71" t="e">
        <f>VLOOKUP($A:$A,'2- Dünya Çeyrek Yıllar İthalatı'!$A:$F,3,0)</f>
        <v>#N/A</v>
      </c>
      <c r="K92" s="71" t="e">
        <f>VLOOKUP($A:$A,'2- Dünya Çeyrek Yıllar İthalatı'!$A:$F,4,0)</f>
        <v>#N/A</v>
      </c>
      <c r="L92" s="71" t="e">
        <f>VLOOKUP($A:$A,'2- Dünya Çeyrek Yıllar İthalatı'!$A:$F,5,0)</f>
        <v>#N/A</v>
      </c>
      <c r="M92" s="71" t="e">
        <f>VLOOKUP($A:$A,'2- Dünya Çeyrek Yıllar İthalatı'!$A:$F,6,0)</f>
        <v>#N/A</v>
      </c>
      <c r="N92" s="71" t="e">
        <f t="shared" si="7"/>
        <v>#N/A</v>
      </c>
      <c r="O92" s="71">
        <f>VLOOKUP($A:$A,'3-TR İhracat Göstergeleri'!$A:$P,2,0)</f>
        <v>0</v>
      </c>
      <c r="P92" s="75">
        <f>VLOOKUP($A:$A,'3-TR İhracat Göstergeleri'!$A:$P,3,0)</f>
        <v>0</v>
      </c>
      <c r="Q92" s="71">
        <f>VLOOKUP($A:$A,'3-TR İhracat Göstergeleri'!$A:$P,4,0)</f>
        <v>0</v>
      </c>
      <c r="R92" s="75">
        <f>VLOOKUP($A:$A,'3-TR İhracat Göstergeleri'!$A:$P,5,0)</f>
        <v>0</v>
      </c>
      <c r="S92" s="71">
        <f>VLOOKUP($A:$A,'3-TR İhracat Göstergeleri'!$A:$P,6,0)</f>
        <v>0</v>
      </c>
      <c r="T92" s="75">
        <f>VLOOKUP($A:$A,'3-TR İhracat Göstergeleri'!$A:$P,7,0)</f>
        <v>0</v>
      </c>
      <c r="U92" s="71">
        <f>VLOOKUP($A:$A,'3-TR İhracat Göstergeleri'!$A:$P,8,0)</f>
        <v>0</v>
      </c>
      <c r="V92" s="75">
        <f>VLOOKUP($A:$A,'3-TR İhracat Göstergeleri'!$A:$P,9,0)</f>
        <v>0</v>
      </c>
      <c r="W92" s="71">
        <f>VLOOKUP($A:$A,'3-TR İhracat Göstergeleri'!$A:$P,10,0)</f>
        <v>0</v>
      </c>
      <c r="X92" s="75">
        <f>VLOOKUP($A:$A,'3-TR İhracat Göstergeleri'!$A:$P,11,0)</f>
        <v>89</v>
      </c>
      <c r="Y92" s="71">
        <f>VLOOKUP($A:$A,'3-TR İhracat Göstergeleri'!$A:$P,12,0)</f>
        <v>4.7492793484814697E-3</v>
      </c>
      <c r="Z92" s="75">
        <f>VLOOKUP($A:$A,'3-TR İhracat Göstergeleri'!$A:$P,13,0)</f>
        <v>0</v>
      </c>
      <c r="AA92" s="71">
        <f>VLOOKUP($A:$A,'3-TR İhracat Göstergeleri'!$A:$P,14,0)</f>
        <v>3999</v>
      </c>
      <c r="AB92" s="75">
        <f>VLOOKUP($A:$A,'3-TR İhracat Göstergeleri'!$A:$P,15,0)</f>
        <v>1</v>
      </c>
      <c r="AC92" s="71">
        <f>VLOOKUP($A:$A,'3-TR İhracat Göstergeleri'!$A:$P,16,0)</f>
        <v>5</v>
      </c>
      <c r="AD92" s="75">
        <f>VLOOKUP($A:$A,'4-Dünya İthahalat Göstergeleri'!$A:$M,2,0)</f>
        <v>92</v>
      </c>
      <c r="AE92" s="71">
        <f>VLOOKUP($A:$A,'4-Dünya İthahalat Göstergeleri'!$A:$M,3,0)</f>
        <v>-92</v>
      </c>
      <c r="AF92" s="75">
        <f>VLOOKUP($A:$A,'4-Dünya İthahalat Göstergeleri'!$A:$M,4,0)</f>
        <v>2</v>
      </c>
      <c r="AG92" s="71" t="str">
        <f>VLOOKUP($A:$A,'4-Dünya İthahalat Göstergeleri'!$A:$M,5,0)</f>
        <v>Tons</v>
      </c>
      <c r="AH92" s="75">
        <f>VLOOKUP($A:$A,'4-Dünya İthahalat Göstergeleri'!$A:$M,6,0)</f>
        <v>46000</v>
      </c>
      <c r="AI92" s="71">
        <f>VLOOKUP($A:$A,'4-Dünya İthahalat Göstergeleri'!$A:$M,7,0)</f>
        <v>0</v>
      </c>
      <c r="AJ92" s="75">
        <f>VLOOKUP($A:$A,'4-Dünya İthahalat Göstergeleri'!$A:$M,8,0)</f>
        <v>0</v>
      </c>
      <c r="AK92" s="71">
        <f>VLOOKUP($A:$A,'4-Dünya İthahalat Göstergeleri'!$A:$M,9,0)</f>
        <v>-32</v>
      </c>
      <c r="AL92" s="75">
        <f>VLOOKUP($A:$A,'4-Dünya İthahalat Göstergeleri'!$A:$M,10,0)</f>
        <v>4.7492793484814697E-3</v>
      </c>
      <c r="AM92" s="71">
        <f>VLOOKUP($A:$A,'4-Dünya İthahalat Göstergeleri'!$A:$M,11,0)</f>
        <v>3999</v>
      </c>
      <c r="AN92" s="75">
        <f>VLOOKUP($A:$A,'4-Dünya İthahalat Göstergeleri'!$A:$M,12,0)</f>
        <v>1</v>
      </c>
      <c r="AO92" s="71">
        <f>VLOOKUP($A:$A,'4-Dünya İthahalat Göstergeleri'!$A:$M,13,0)</f>
        <v>5</v>
      </c>
      <c r="AP92" s="75" t="e">
        <f>VLOOKUP($A:$A,'5-Dünya Yıllar İhracatı'!$A:$F,2,0)</f>
        <v>#N/A</v>
      </c>
      <c r="AQ92" s="71" t="e">
        <f>VLOOKUP($A:$A,'5-Dünya Yıllar İhracatı'!$A:$F,3,0)</f>
        <v>#N/A</v>
      </c>
      <c r="AR92" s="75" t="e">
        <f>VLOOKUP($A:$A,'5-Dünya Yıllar İhracatı'!$A:$F,4,0)</f>
        <v>#N/A</v>
      </c>
      <c r="AS92" s="71" t="e">
        <f>VLOOKUP($A:$A,'5-Dünya Yıllar İhracatı'!$A:$F,5,0)</f>
        <v>#N/A</v>
      </c>
      <c r="AT92" s="75" t="e">
        <f>VLOOKUP($A:$A,'5-Dünya Yıllar İhracatı'!$A:$F,6,0)</f>
        <v>#N/A</v>
      </c>
      <c r="AU92" s="71" t="e">
        <f t="shared" si="8"/>
        <v>#N/A</v>
      </c>
      <c r="AV92" s="75" t="e">
        <f t="shared" si="9"/>
        <v>#N/A</v>
      </c>
      <c r="AW92" s="71" t="e">
        <f>VLOOKUP($A:$A,'6-TR Yıllar İhracatı'!$A:$H,2,0)</f>
        <v>#N/A</v>
      </c>
      <c r="AX92" s="75" t="e">
        <f>VLOOKUP($A:$A,'6-TR Yıllar İhracatı'!$A:$H,3,0)</f>
        <v>#N/A</v>
      </c>
      <c r="AY92" s="71" t="e">
        <f>VLOOKUP($A:$A,'6-TR Yıllar İhracatı'!$A:$H,4,0)</f>
        <v>#N/A</v>
      </c>
      <c r="AZ92" s="75" t="e">
        <f>VLOOKUP($A:$A,'6-TR Yıllar İhracatı'!$A:$H,5,0)</f>
        <v>#N/A</v>
      </c>
      <c r="BA92" s="71" t="e">
        <f>VLOOKUP($A:$A,'6-TR Yıllar İhracatı'!$A:$H,6,0)</f>
        <v>#N/A</v>
      </c>
      <c r="BB92" s="75" t="e">
        <f>VLOOKUP($A:$A,'6-TR Yıllar İhracatı'!$A:$H,7,0)</f>
        <v>#N/A</v>
      </c>
      <c r="BC92" s="71" t="e">
        <f>VLOOKUP($A:$A,'6-TR Yıllar İhracatı'!$A:$H,8,0)</f>
        <v>#N/A</v>
      </c>
      <c r="BD92" s="75" t="e">
        <f>VLOOKUP($A:$A,'7-TR Çeyrek Yıllar İhracatı'!$A:$H,2,0)</f>
        <v>#N/A</v>
      </c>
      <c r="BE92" s="71" t="e">
        <f>VLOOKUP($A:$A,'7-TR Çeyrek Yıllar İhracatı'!$A:$H,3,0)</f>
        <v>#N/A</v>
      </c>
      <c r="BF92" s="75" t="e">
        <f>VLOOKUP($A:$A,'7-TR Çeyrek Yıllar İhracatı'!$A:$H,4,0)</f>
        <v>#N/A</v>
      </c>
      <c r="BG92" s="71" t="e">
        <f>VLOOKUP($A:$A,'7-TR Çeyrek Yıllar İhracatı'!$A:$H,5,0)</f>
        <v>#N/A</v>
      </c>
      <c r="BH92" s="75" t="e">
        <f>VLOOKUP($A:$A,'7-TR Çeyrek Yıllar İhracatı'!$A:$H,6,0)</f>
        <v>#N/A</v>
      </c>
      <c r="BI92" s="71" t="e">
        <f>VLOOKUP($A:$A,'7-TR Çeyrek Yıllar İhracatı'!$A:$H,7,0)</f>
        <v>#N/A</v>
      </c>
      <c r="BJ92" s="75" t="e">
        <f>VLOOKUP($A:$A,'8- TR Yıllar Birim İhracatı'!$A:$H,2,0)</f>
        <v>#N/A</v>
      </c>
      <c r="BK92" s="71" t="e">
        <f>VLOOKUP($A:$A,'8- TR Yıllar Birim İhracatı'!$A:$H,3,0)</f>
        <v>#N/A</v>
      </c>
      <c r="BL92" s="75" t="e">
        <f>VLOOKUP($A:$A,'8- TR Yıllar Birim İhracatı'!$A:$H,4,0)</f>
        <v>#N/A</v>
      </c>
      <c r="BM92" s="71" t="e">
        <f>VLOOKUP($A:$A,'8- TR Yıllar Birim İhracatı'!$A:$H,5,0)</f>
        <v>#N/A</v>
      </c>
      <c r="BN92" s="75" t="e">
        <f>VLOOKUP($A:$A,'8- TR Yıllar Birim İhracatı'!$A:$H,6,0)</f>
        <v>#N/A</v>
      </c>
      <c r="BO92" s="71" t="e">
        <f>VLOOKUP($A:$A,'8- TR Yıllar Birim İhracatı'!$A:$H,7,0)</f>
        <v>#N/A</v>
      </c>
      <c r="BP92" s="75" t="e">
        <f>VLOOKUP($A:$A,'8- TR Yıllar Birim İhracatı'!$A:$H,8,0)</f>
        <v>#N/A</v>
      </c>
      <c r="BQ92" s="71">
        <f>VLOOKUP($A:$A,'9-Dünya Yıllar Birim İthalatı'!$A:$N,2,0)</f>
        <v>0</v>
      </c>
      <c r="BR92" s="75">
        <f>VLOOKUP($A:$A,'9-Dünya Yıllar Birim İthalatı'!$A:$N,3,0)</f>
        <v>0</v>
      </c>
      <c r="BS92" s="71">
        <f>VLOOKUP($A:$A,'9-Dünya Yıllar Birim İthalatı'!$A:$N,4,0)</f>
        <v>0</v>
      </c>
      <c r="BT92" s="75">
        <f>VLOOKUP($A:$A,'9-Dünya Yıllar Birim İthalatı'!$A:$N,5,0)</f>
        <v>0</v>
      </c>
      <c r="BU92" s="71">
        <f>VLOOKUP($A:$A,'9-Dünya Yıllar Birim İthalatı'!$A:$N,6,0)</f>
        <v>0</v>
      </c>
      <c r="BV92" s="75">
        <f>VLOOKUP($A:$A,'9-Dünya Yıllar Birim İthalatı'!$A:$N,7,0)</f>
        <v>0</v>
      </c>
      <c r="BW92" s="71">
        <f>VLOOKUP($A:$A,'9-Dünya Yıllar Birim İthalatı'!$A:$N,8,0)</f>
        <v>27000</v>
      </c>
      <c r="BX92" s="75" t="str">
        <f>VLOOKUP($A:$A,'9-Dünya Yıllar Birim İthalatı'!$A:$N,9,0)</f>
        <v>US Dollar/Tons</v>
      </c>
      <c r="BY92" s="71">
        <f>VLOOKUP($A:$A,'9-Dünya Yıllar Birim İthalatı'!$A:$N,10,0)</f>
        <v>46000</v>
      </c>
      <c r="BZ92" s="75" t="str">
        <f>VLOOKUP($A:$A,'9-Dünya Yıllar Birim İthalatı'!$A:$N,11,0)</f>
        <v>US Dollar/Tons</v>
      </c>
      <c r="CA92" s="71">
        <f>VLOOKUP($A:$A,'9-Dünya Yıllar Birim İthalatı'!$A:$N,12,0)</f>
        <v>92</v>
      </c>
      <c r="CB92" s="75">
        <f>VLOOKUP($A:$A,'9-Dünya Yıllar Birim İthalatı'!$A:$N,13,0)</f>
        <v>2</v>
      </c>
      <c r="CC92" s="71" t="str">
        <f>VLOOKUP($A:$A,'9-Dünya Yıllar Birim İthalatı'!$A:$N,14,0)</f>
        <v>Tons</v>
      </c>
    </row>
    <row r="93" spans="1:81" ht="27.6" x14ac:dyDescent="0.3">
      <c r="A93" s="69" t="s">
        <v>83</v>
      </c>
      <c r="B93" s="73">
        <v>41</v>
      </c>
      <c r="C93" s="73">
        <v>1</v>
      </c>
      <c r="D93" s="73">
        <v>87</v>
      </c>
      <c r="E93" s="73">
        <v>81</v>
      </c>
      <c r="F93" s="74">
        <v>89</v>
      </c>
      <c r="G93" s="73">
        <f t="shared" si="5"/>
        <v>9.8765432098765427</v>
      </c>
      <c r="H93" s="74">
        <f t="shared" si="6"/>
        <v>4.5944210306783431E-3</v>
      </c>
      <c r="I93" s="69">
        <f>VLOOKUP($A:$A,'2- Dünya Çeyrek Yıllar İthalatı'!$A:$F,2,0)</f>
        <v>12</v>
      </c>
      <c r="J93" s="69">
        <f>VLOOKUP($A:$A,'2- Dünya Çeyrek Yıllar İthalatı'!$A:$F,3,0)</f>
        <v>19</v>
      </c>
      <c r="K93" s="69">
        <f>VLOOKUP($A:$A,'2- Dünya Çeyrek Yıllar İthalatı'!$A:$F,4,0)</f>
        <v>43</v>
      </c>
      <c r="L93" s="69">
        <f>VLOOKUP($A:$A,'2- Dünya Çeyrek Yıllar İthalatı'!$A:$F,5,0)</f>
        <v>40</v>
      </c>
      <c r="M93" s="69">
        <f>VLOOKUP($A:$A,'2- Dünya Çeyrek Yıllar İthalatı'!$A:$F,6,0)</f>
        <v>47</v>
      </c>
      <c r="N93" s="69">
        <f t="shared" si="7"/>
        <v>291.66666666666663</v>
      </c>
      <c r="O93" s="69">
        <f>VLOOKUP($A:$A,'3-TR İhracat Göstergeleri'!$A:$P,2,0)</f>
        <v>17</v>
      </c>
      <c r="P93" s="73">
        <f>VLOOKUP($A:$A,'3-TR İhracat Göstergeleri'!$A:$P,3,0)</f>
        <v>17</v>
      </c>
      <c r="Q93" s="69">
        <f>VLOOKUP($A:$A,'3-TR İhracat Göstergeleri'!$A:$P,4,0)</f>
        <v>7.9780369336180396E-3</v>
      </c>
      <c r="R93" s="73">
        <f>VLOOKUP($A:$A,'3-TR İhracat Göstergeleri'!$A:$P,5,0)</f>
        <v>3</v>
      </c>
      <c r="S93" s="69" t="str">
        <f>VLOOKUP($A:$A,'3-TR İhracat Göstergeleri'!$A:$P,6,0)</f>
        <v>Tons</v>
      </c>
      <c r="T93" s="73">
        <f>VLOOKUP($A:$A,'3-TR İhracat Göstergeleri'!$A:$P,7,0)</f>
        <v>5667</v>
      </c>
      <c r="U93" s="69">
        <f>VLOOKUP($A:$A,'3-TR İhracat Göstergeleri'!$A:$P,8,0)</f>
        <v>238</v>
      </c>
      <c r="V93" s="73">
        <f>VLOOKUP($A:$A,'3-TR İhracat Göstergeleri'!$A:$P,9,0)</f>
        <v>0</v>
      </c>
      <c r="W93" s="69">
        <f>VLOOKUP($A:$A,'3-TR İhracat Göstergeleri'!$A:$P,10,0)</f>
        <v>-50</v>
      </c>
      <c r="X93" s="73">
        <f>VLOOKUP($A:$A,'3-TR İhracat Göstergeleri'!$A:$P,11,0)</f>
        <v>90</v>
      </c>
      <c r="Y93" s="69">
        <f>VLOOKUP($A:$A,'3-TR İhracat Göstergeleri'!$A:$P,12,0)</f>
        <v>4.5944115436396824E-3</v>
      </c>
      <c r="Z93" s="73">
        <f>VLOOKUP($A:$A,'3-TR İhracat Göstergeleri'!$A:$P,13,0)</f>
        <v>81</v>
      </c>
      <c r="AA93" s="69">
        <f>VLOOKUP($A:$A,'3-TR İhracat Göstergeleri'!$A:$P,14,0)</f>
        <v>3533</v>
      </c>
      <c r="AB93" s="73" t="str">
        <f>VLOOKUP($A:$A,'3-TR İhracat Göstergeleri'!$A:$P,15,0)</f>
        <v>0.25</v>
      </c>
      <c r="AC93" s="69">
        <f>VLOOKUP($A:$A,'3-TR İhracat Göstergeleri'!$A:$P,16,0)</f>
        <v>0</v>
      </c>
      <c r="AD93" s="73">
        <f>VLOOKUP($A:$A,'4-Dünya İthahalat Göstergeleri'!$A:$M,2,0)</f>
        <v>89</v>
      </c>
      <c r="AE93" s="69">
        <f>VLOOKUP($A:$A,'4-Dünya İthahalat Göstergeleri'!$A:$M,3,0)</f>
        <v>-83</v>
      </c>
      <c r="AF93" s="73">
        <f>VLOOKUP($A:$A,'4-Dünya İthahalat Göstergeleri'!$A:$M,4,0)</f>
        <v>2</v>
      </c>
      <c r="AG93" s="69" t="str">
        <f>VLOOKUP($A:$A,'4-Dünya İthahalat Göstergeleri'!$A:$M,5,0)</f>
        <v>Tons</v>
      </c>
      <c r="AH93" s="73">
        <f>VLOOKUP($A:$A,'4-Dünya İthahalat Göstergeleri'!$A:$M,6,0)</f>
        <v>44500</v>
      </c>
      <c r="AI93" s="69">
        <f>VLOOKUP($A:$A,'4-Dünya İthahalat Göstergeleri'!$A:$M,7,0)</f>
        <v>81</v>
      </c>
      <c r="AJ93" s="73">
        <f>VLOOKUP($A:$A,'4-Dünya İthahalat Göstergeleri'!$A:$M,8,0)</f>
        <v>-16</v>
      </c>
      <c r="AK93" s="69">
        <f>VLOOKUP($A:$A,'4-Dünya İthahalat Göstergeleri'!$A:$M,9,0)</f>
        <v>10</v>
      </c>
      <c r="AL93" s="73">
        <f>VLOOKUP($A:$A,'4-Dünya İthahalat Göstergeleri'!$A:$M,10,0)</f>
        <v>4.5944115436396824E-3</v>
      </c>
      <c r="AM93" s="69">
        <f>VLOOKUP($A:$A,'4-Dünya İthahalat Göstergeleri'!$A:$M,11,0)</f>
        <v>3533</v>
      </c>
      <c r="AN93" s="73" t="str">
        <f>VLOOKUP($A:$A,'4-Dünya İthahalat Göstergeleri'!$A:$M,12,0)</f>
        <v>0.25</v>
      </c>
      <c r="AO93" s="69">
        <f>VLOOKUP($A:$A,'4-Dünya İthahalat Göstergeleri'!$A:$M,13,0)</f>
        <v>45506</v>
      </c>
      <c r="AP93" s="73">
        <f>VLOOKUP($A:$A,'5-Dünya Yıllar İhracatı'!$A:$F,2,0)</f>
        <v>0</v>
      </c>
      <c r="AQ93" s="69">
        <f>VLOOKUP($A:$A,'5-Dünya Yıllar İhracatı'!$A:$F,3,0)</f>
        <v>0</v>
      </c>
      <c r="AR93" s="73">
        <f>VLOOKUP($A:$A,'5-Dünya Yıllar İhracatı'!$A:$F,4,0)</f>
        <v>3</v>
      </c>
      <c r="AS93" s="69">
        <f>VLOOKUP($A:$A,'5-Dünya Yıllar İhracatı'!$A:$F,5,0)</f>
        <v>15</v>
      </c>
      <c r="AT93" s="73">
        <f>VLOOKUP($A:$A,'5-Dünya Yıllar İhracatı'!$A:$F,6,0)</f>
        <v>6</v>
      </c>
      <c r="AU93" s="69">
        <f t="shared" si="8"/>
        <v>-60</v>
      </c>
      <c r="AV93" s="73">
        <f t="shared" si="9"/>
        <v>246.00079212969078</v>
      </c>
      <c r="AW93" s="69">
        <f>VLOOKUP($A:$A,'6-TR Yıllar İhracatı'!$A:$H,2,0)</f>
        <v>0</v>
      </c>
      <c r="AX93" s="73">
        <f>VLOOKUP($A:$A,'6-TR Yıllar İhracatı'!$A:$H,3,0)</f>
        <v>2</v>
      </c>
      <c r="AY93" s="69">
        <f>VLOOKUP($A:$A,'6-TR Yıllar İhracatı'!$A:$H,4,0)</f>
        <v>28</v>
      </c>
      <c r="AZ93" s="73">
        <f>VLOOKUP($A:$A,'6-TR Yıllar İhracatı'!$A:$H,5,0)</f>
        <v>34</v>
      </c>
      <c r="BA93" s="69">
        <f>VLOOKUP($A:$A,'6-TR Yıllar İhracatı'!$A:$H,6,0)</f>
        <v>17</v>
      </c>
      <c r="BB93" s="73">
        <f>VLOOKUP($A:$A,'6-TR Yıllar İhracatı'!$A:$H,7,0)</f>
        <v>-500</v>
      </c>
      <c r="BC93" s="69">
        <f>VLOOKUP($A:$A,'6-TR Yıllar İhracatı'!$A:$H,8,0)</f>
        <v>7.9780369336180396E-3</v>
      </c>
      <c r="BD93" s="73">
        <f>VLOOKUP($A:$A,'7-TR Çeyrek Yıllar İhracatı'!$A:$H,2,0)</f>
        <v>6</v>
      </c>
      <c r="BE93" s="69">
        <f>VLOOKUP($A:$A,'7-TR Çeyrek Yıllar İhracatı'!$A:$H,3,0)</f>
        <v>3</v>
      </c>
      <c r="BF93" s="73">
        <f>VLOOKUP($A:$A,'7-TR Çeyrek Yıllar İhracatı'!$A:$H,4,0)</f>
        <v>2</v>
      </c>
      <c r="BG93" s="69">
        <f>VLOOKUP($A:$A,'7-TR Çeyrek Yıllar İhracatı'!$A:$H,5,0)</f>
        <v>2</v>
      </c>
      <c r="BH93" s="73">
        <f>VLOOKUP($A:$A,'7-TR Çeyrek Yıllar İhracatı'!$A:$H,6,0)</f>
        <v>2</v>
      </c>
      <c r="BI93" s="69">
        <f>VLOOKUP($A:$A,'7-TR Çeyrek Yıllar İhracatı'!$A:$H,7,0)</f>
        <v>-66.666666666666657</v>
      </c>
      <c r="BJ93" s="73">
        <f>VLOOKUP($A:$A,'8- TR Yıllar Birim İhracatı'!$A:$H,2,0)</f>
        <v>0</v>
      </c>
      <c r="BK93" s="69">
        <f>VLOOKUP($A:$A,'8- TR Yıllar Birim İhracatı'!$A:$H,3,0)</f>
        <v>0</v>
      </c>
      <c r="BL93" s="73">
        <f>VLOOKUP($A:$A,'8- TR Yıllar Birim İhracatı'!$A:$H,4,0)</f>
        <v>9333</v>
      </c>
      <c r="BM93" s="69">
        <f>VLOOKUP($A:$A,'8- TR Yıllar Birim İhracatı'!$A:$H,5,0)</f>
        <v>8500</v>
      </c>
      <c r="BN93" s="73">
        <f>VLOOKUP($A:$A,'8- TR Yıllar Birim İhracatı'!$A:$H,6,0)</f>
        <v>5667</v>
      </c>
      <c r="BO93" s="69">
        <f>VLOOKUP($A:$A,'8- TR Yıllar Birim İhracatı'!$A:$H,7,0)</f>
        <v>17</v>
      </c>
      <c r="BP93" s="73">
        <f>VLOOKUP($A:$A,'8- TR Yıllar Birim İhracatı'!$A:$H,8,0)</f>
        <v>3</v>
      </c>
      <c r="BQ93" s="69">
        <f>VLOOKUP($A:$A,'9-Dünya Yıllar Birim İthalatı'!$A:$N,2,0)</f>
        <v>10250</v>
      </c>
      <c r="BR93" s="73" t="str">
        <f>VLOOKUP($A:$A,'9-Dünya Yıllar Birim İthalatı'!$A:$N,3,0)</f>
        <v>US Dollar/Tons</v>
      </c>
      <c r="BS93" s="69">
        <f>VLOOKUP($A:$A,'9-Dünya Yıllar Birim İthalatı'!$A:$N,4,0)</f>
        <v>0</v>
      </c>
      <c r="BT93" s="73" t="str">
        <f>VLOOKUP($A:$A,'9-Dünya Yıllar Birim İthalatı'!$A:$N,5,0)</f>
        <v>US Dollar/Tons</v>
      </c>
      <c r="BU93" s="69">
        <f>VLOOKUP($A:$A,'9-Dünya Yıllar Birim İthalatı'!$A:$N,6,0)</f>
        <v>0</v>
      </c>
      <c r="BV93" s="73" t="str">
        <f>VLOOKUP($A:$A,'9-Dünya Yıllar Birim İthalatı'!$A:$N,7,0)</f>
        <v>US Dollar/Tons</v>
      </c>
      <c r="BW93" s="69">
        <f>VLOOKUP($A:$A,'9-Dünya Yıllar Birim İthalatı'!$A:$N,8,0)</f>
        <v>0</v>
      </c>
      <c r="BX93" s="73">
        <f>VLOOKUP($A:$A,'9-Dünya Yıllar Birim İthalatı'!$A:$N,9,0)</f>
        <v>0</v>
      </c>
      <c r="BY93" s="69">
        <f>VLOOKUP($A:$A,'9-Dünya Yıllar Birim İthalatı'!$A:$N,10,0)</f>
        <v>44500</v>
      </c>
      <c r="BZ93" s="73" t="str">
        <f>VLOOKUP($A:$A,'9-Dünya Yıllar Birim İthalatı'!$A:$N,11,0)</f>
        <v>US Dollar/Tons</v>
      </c>
      <c r="CA93" s="69">
        <f>VLOOKUP($A:$A,'9-Dünya Yıllar Birim İthalatı'!$A:$N,12,0)</f>
        <v>89</v>
      </c>
      <c r="CB93" s="73">
        <f>VLOOKUP($A:$A,'9-Dünya Yıllar Birim İthalatı'!$A:$N,13,0)</f>
        <v>2</v>
      </c>
      <c r="CC93" s="69" t="str">
        <f>VLOOKUP($A:$A,'9-Dünya Yıllar Birim İthalatı'!$A:$N,14,0)</f>
        <v>Tons</v>
      </c>
    </row>
    <row r="94" spans="1:81" ht="27.6" x14ac:dyDescent="0.3">
      <c r="A94" s="71" t="s">
        <v>82</v>
      </c>
      <c r="B94" s="75">
        <v>193</v>
      </c>
      <c r="C94" s="75">
        <v>128</v>
      </c>
      <c r="D94" s="75">
        <v>316</v>
      </c>
      <c r="E94" s="75">
        <v>52</v>
      </c>
      <c r="F94" s="76">
        <v>87</v>
      </c>
      <c r="G94" s="75">
        <f t="shared" si="5"/>
        <v>67.307692307692307</v>
      </c>
      <c r="H94" s="76">
        <f t="shared" si="6"/>
        <v>4.4911756142586049E-3</v>
      </c>
      <c r="I94" s="71">
        <f>VLOOKUP($A:$A,'2- Dünya Çeyrek Yıllar İthalatı'!$A:$F,2,0)</f>
        <v>2</v>
      </c>
      <c r="J94" s="71">
        <f>VLOOKUP($A:$A,'2- Dünya Çeyrek Yıllar İthalatı'!$A:$F,3,0)</f>
        <v>38</v>
      </c>
      <c r="K94" s="71">
        <f>VLOOKUP($A:$A,'2- Dünya Çeyrek Yıllar İthalatı'!$A:$F,4,0)</f>
        <v>6</v>
      </c>
      <c r="L94" s="71">
        <f>VLOOKUP($A:$A,'2- Dünya Çeyrek Yıllar İthalatı'!$A:$F,5,0)</f>
        <v>41</v>
      </c>
      <c r="M94" s="71">
        <f>VLOOKUP($A:$A,'2- Dünya Çeyrek Yıllar İthalatı'!$A:$F,6,0)</f>
        <v>0</v>
      </c>
      <c r="N94" s="71">
        <f t="shared" si="7"/>
        <v>-100</v>
      </c>
      <c r="O94" s="71">
        <f>VLOOKUP($A:$A,'3-TR İhracat Göstergeleri'!$A:$P,2,0)</f>
        <v>0</v>
      </c>
      <c r="P94" s="75">
        <f>VLOOKUP($A:$A,'3-TR İhracat Göstergeleri'!$A:$P,3,0)</f>
        <v>0</v>
      </c>
      <c r="Q94" s="71">
        <f>VLOOKUP($A:$A,'3-TR İhracat Göstergeleri'!$A:$P,4,0)</f>
        <v>0</v>
      </c>
      <c r="R94" s="75">
        <f>VLOOKUP($A:$A,'3-TR İhracat Göstergeleri'!$A:$P,5,0)</f>
        <v>0</v>
      </c>
      <c r="S94" s="71">
        <f>VLOOKUP($A:$A,'3-TR İhracat Göstergeleri'!$A:$P,6,0)</f>
        <v>0</v>
      </c>
      <c r="T94" s="75">
        <f>VLOOKUP($A:$A,'3-TR İhracat Göstergeleri'!$A:$P,7,0)</f>
        <v>0</v>
      </c>
      <c r="U94" s="71">
        <f>VLOOKUP($A:$A,'3-TR İhracat Göstergeleri'!$A:$P,8,0)</f>
        <v>0</v>
      </c>
      <c r="V94" s="75">
        <f>VLOOKUP($A:$A,'3-TR İhracat Göstergeleri'!$A:$P,9,0)</f>
        <v>0</v>
      </c>
      <c r="W94" s="71">
        <f>VLOOKUP($A:$A,'3-TR İhracat Göstergeleri'!$A:$P,10,0)</f>
        <v>0</v>
      </c>
      <c r="X94" s="75">
        <f>VLOOKUP($A:$A,'3-TR İhracat Göstergeleri'!$A:$P,11,0)</f>
        <v>91</v>
      </c>
      <c r="Y94" s="71">
        <f>VLOOKUP($A:$A,'3-TR İhracat Göstergeleri'!$A:$P,12,0)</f>
        <v>4.4911663404118242E-3</v>
      </c>
      <c r="Z94" s="75">
        <f>VLOOKUP($A:$A,'3-TR İhracat Göstergeleri'!$A:$P,13,0)</f>
        <v>-22</v>
      </c>
      <c r="AA94" s="71">
        <f>VLOOKUP($A:$A,'3-TR İhracat Göstergeleri'!$A:$P,14,0)</f>
        <v>3934</v>
      </c>
      <c r="AB94" s="75" t="str">
        <f>VLOOKUP($A:$A,'3-TR İhracat Göstergeleri'!$A:$P,15,0)</f>
        <v>0.44</v>
      </c>
      <c r="AC94" s="71">
        <f>VLOOKUP($A:$A,'3-TR İhracat Göstergeleri'!$A:$P,16,0)</f>
        <v>10</v>
      </c>
      <c r="AD94" s="75">
        <f>VLOOKUP($A:$A,'4-Dünya İthahalat Göstergeleri'!$A:$M,2,0)</f>
        <v>87</v>
      </c>
      <c r="AE94" s="71">
        <f>VLOOKUP($A:$A,'4-Dünya İthahalat Göstergeleri'!$A:$M,3,0)</f>
        <v>-87</v>
      </c>
      <c r="AF94" s="75">
        <f>VLOOKUP($A:$A,'4-Dünya İthahalat Göstergeleri'!$A:$M,4,0)</f>
        <v>31</v>
      </c>
      <c r="AG94" s="71" t="str">
        <f>VLOOKUP($A:$A,'4-Dünya İthahalat Göstergeleri'!$A:$M,5,0)</f>
        <v>Tons</v>
      </c>
      <c r="AH94" s="75">
        <f>VLOOKUP($A:$A,'4-Dünya İthahalat Göstergeleri'!$A:$M,6,0)</f>
        <v>2806</v>
      </c>
      <c r="AI94" s="71">
        <f>VLOOKUP($A:$A,'4-Dünya İthahalat Göstergeleri'!$A:$M,7,0)</f>
        <v>-22</v>
      </c>
      <c r="AJ94" s="75">
        <f>VLOOKUP($A:$A,'4-Dünya İthahalat Göstergeleri'!$A:$M,8,0)</f>
        <v>-17</v>
      </c>
      <c r="AK94" s="71">
        <f>VLOOKUP($A:$A,'4-Dünya İthahalat Göstergeleri'!$A:$M,9,0)</f>
        <v>67</v>
      </c>
      <c r="AL94" s="75">
        <f>VLOOKUP($A:$A,'4-Dünya İthahalat Göstergeleri'!$A:$M,10,0)</f>
        <v>4.4911663404118242E-3</v>
      </c>
      <c r="AM94" s="71">
        <f>VLOOKUP($A:$A,'4-Dünya İthahalat Göstergeleri'!$A:$M,11,0)</f>
        <v>3934</v>
      </c>
      <c r="AN94" s="75" t="str">
        <f>VLOOKUP($A:$A,'4-Dünya İthahalat Göstergeleri'!$A:$M,12,0)</f>
        <v>0.44</v>
      </c>
      <c r="AO94" s="71">
        <f>VLOOKUP($A:$A,'4-Dünya İthahalat Göstergeleri'!$A:$M,13,0)</f>
        <v>45482</v>
      </c>
      <c r="AP94" s="75">
        <f>VLOOKUP($A:$A,'5-Dünya Yıllar İhracatı'!$A:$F,2,0)</f>
        <v>1</v>
      </c>
      <c r="AQ94" s="71">
        <f>VLOOKUP($A:$A,'5-Dünya Yıllar İhracatı'!$A:$F,3,0)</f>
        <v>0</v>
      </c>
      <c r="AR94" s="75">
        <f>VLOOKUP($A:$A,'5-Dünya Yıllar İhracatı'!$A:$F,4,0)</f>
        <v>0</v>
      </c>
      <c r="AS94" s="71">
        <f>VLOOKUP($A:$A,'5-Dünya Yıllar İhracatı'!$A:$F,5,0)</f>
        <v>0</v>
      </c>
      <c r="AT94" s="75">
        <f>VLOOKUP($A:$A,'5-Dünya Yıllar İhracatı'!$A:$F,6,0)</f>
        <v>0</v>
      </c>
      <c r="AU94" s="71" t="e">
        <f t="shared" si="8"/>
        <v>#DIV/0!</v>
      </c>
      <c r="AV94" s="75" t="e">
        <f t="shared" si="9"/>
        <v>#DIV/0!</v>
      </c>
      <c r="AW94" s="71">
        <f>VLOOKUP($A:$A,'6-TR Yıllar İhracatı'!$A:$H,2,0)</f>
        <v>0</v>
      </c>
      <c r="AX94" s="75">
        <f>VLOOKUP($A:$A,'6-TR Yıllar İhracatı'!$A:$H,3,0)</f>
        <v>0</v>
      </c>
      <c r="AY94" s="71">
        <f>VLOOKUP($A:$A,'6-TR Yıllar İhracatı'!$A:$H,4,0)</f>
        <v>0</v>
      </c>
      <c r="AZ94" s="75">
        <f>VLOOKUP($A:$A,'6-TR Yıllar İhracatı'!$A:$H,5,0)</f>
        <v>1</v>
      </c>
      <c r="BA94" s="71">
        <f>VLOOKUP($A:$A,'6-TR Yıllar İhracatı'!$A:$H,6,0)</f>
        <v>0</v>
      </c>
      <c r="BB94" s="75">
        <f>VLOOKUP($A:$A,'6-TR Yıllar İhracatı'!$A:$H,7,0)</f>
        <v>-1000</v>
      </c>
      <c r="BC94" s="71">
        <f>VLOOKUP($A:$A,'6-TR Yıllar İhracatı'!$A:$H,8,0)</f>
        <v>0</v>
      </c>
      <c r="BD94" s="75" t="e">
        <f>VLOOKUP($A:$A,'7-TR Çeyrek Yıllar İhracatı'!$A:$H,2,0)</f>
        <v>#N/A</v>
      </c>
      <c r="BE94" s="71" t="e">
        <f>VLOOKUP($A:$A,'7-TR Çeyrek Yıllar İhracatı'!$A:$H,3,0)</f>
        <v>#N/A</v>
      </c>
      <c r="BF94" s="75" t="e">
        <f>VLOOKUP($A:$A,'7-TR Çeyrek Yıllar İhracatı'!$A:$H,4,0)</f>
        <v>#N/A</v>
      </c>
      <c r="BG94" s="71" t="e">
        <f>VLOOKUP($A:$A,'7-TR Çeyrek Yıllar İhracatı'!$A:$H,5,0)</f>
        <v>#N/A</v>
      </c>
      <c r="BH94" s="75" t="e">
        <f>VLOOKUP($A:$A,'7-TR Çeyrek Yıllar İhracatı'!$A:$H,6,0)</f>
        <v>#N/A</v>
      </c>
      <c r="BI94" s="71" t="e">
        <f>VLOOKUP($A:$A,'7-TR Çeyrek Yıllar İhracatı'!$A:$H,7,0)</f>
        <v>#N/A</v>
      </c>
      <c r="BJ94" s="75">
        <f>VLOOKUP($A:$A,'8- TR Yıllar Birim İhracatı'!$A:$H,2,0)</f>
        <v>0</v>
      </c>
      <c r="BK94" s="71">
        <f>VLOOKUP($A:$A,'8- TR Yıllar Birim İhracatı'!$A:$H,3,0)</f>
        <v>0</v>
      </c>
      <c r="BL94" s="75">
        <f>VLOOKUP($A:$A,'8- TR Yıllar Birim İhracatı'!$A:$H,4,0)</f>
        <v>0</v>
      </c>
      <c r="BM94" s="71">
        <f>VLOOKUP($A:$A,'8- TR Yıllar Birim İhracatı'!$A:$H,5,0)</f>
        <v>0</v>
      </c>
      <c r="BN94" s="75">
        <f>VLOOKUP($A:$A,'8- TR Yıllar Birim İhracatı'!$A:$H,6,0)</f>
        <v>0</v>
      </c>
      <c r="BO94" s="71">
        <f>VLOOKUP($A:$A,'8- TR Yıllar Birim İhracatı'!$A:$H,7,0)</f>
        <v>0</v>
      </c>
      <c r="BP94" s="75">
        <f>VLOOKUP($A:$A,'8- TR Yıllar Birim İhracatı'!$A:$H,8,0)</f>
        <v>0</v>
      </c>
      <c r="BQ94" s="71">
        <f>VLOOKUP($A:$A,'9-Dünya Yıllar Birim İthalatı'!$A:$N,2,0)</f>
        <v>3642</v>
      </c>
      <c r="BR94" s="75" t="str">
        <f>VLOOKUP($A:$A,'9-Dünya Yıllar Birim İthalatı'!$A:$N,3,0)</f>
        <v>US Dollar/Tons</v>
      </c>
      <c r="BS94" s="71">
        <f>VLOOKUP($A:$A,'9-Dünya Yıllar Birim İthalatı'!$A:$N,4,0)</f>
        <v>3657</v>
      </c>
      <c r="BT94" s="75" t="str">
        <f>VLOOKUP($A:$A,'9-Dünya Yıllar Birim İthalatı'!$A:$N,5,0)</f>
        <v>US Dollar/Tons</v>
      </c>
      <c r="BU94" s="71">
        <f>VLOOKUP($A:$A,'9-Dünya Yıllar Birim İthalatı'!$A:$N,6,0)</f>
        <v>4213</v>
      </c>
      <c r="BV94" s="75" t="str">
        <f>VLOOKUP($A:$A,'9-Dünya Yıllar Birim İthalatı'!$A:$N,7,0)</f>
        <v>US Dollar/Tons</v>
      </c>
      <c r="BW94" s="71">
        <f>VLOOKUP($A:$A,'9-Dünya Yıllar Birim İthalatı'!$A:$N,8,0)</f>
        <v>3467</v>
      </c>
      <c r="BX94" s="75" t="str">
        <f>VLOOKUP($A:$A,'9-Dünya Yıllar Birim İthalatı'!$A:$N,9,0)</f>
        <v>US Dollar/Tons</v>
      </c>
      <c r="BY94" s="71">
        <f>VLOOKUP($A:$A,'9-Dünya Yıllar Birim İthalatı'!$A:$N,10,0)</f>
        <v>2806</v>
      </c>
      <c r="BZ94" s="75" t="str">
        <f>VLOOKUP($A:$A,'9-Dünya Yıllar Birim İthalatı'!$A:$N,11,0)</f>
        <v>US Dollar/Tons</v>
      </c>
      <c r="CA94" s="71">
        <f>VLOOKUP($A:$A,'9-Dünya Yıllar Birim İthalatı'!$A:$N,12,0)</f>
        <v>87</v>
      </c>
      <c r="CB94" s="75">
        <f>VLOOKUP($A:$A,'9-Dünya Yıllar Birim İthalatı'!$A:$N,13,0)</f>
        <v>31</v>
      </c>
      <c r="CC94" s="71" t="str">
        <f>VLOOKUP($A:$A,'9-Dünya Yıllar Birim İthalatı'!$A:$N,14,0)</f>
        <v>Tons</v>
      </c>
    </row>
    <row r="95" spans="1:81" ht="27.6" x14ac:dyDescent="0.3">
      <c r="A95" s="69" t="s">
        <v>81</v>
      </c>
      <c r="B95" s="73">
        <v>17</v>
      </c>
      <c r="C95" s="73">
        <v>26</v>
      </c>
      <c r="D95" s="73">
        <v>77</v>
      </c>
      <c r="E95" s="73">
        <v>68</v>
      </c>
      <c r="F95" s="74">
        <v>85</v>
      </c>
      <c r="G95" s="73">
        <f t="shared" si="5"/>
        <v>25</v>
      </c>
      <c r="H95" s="74">
        <f t="shared" si="6"/>
        <v>4.3879301978388668E-3</v>
      </c>
      <c r="I95" s="69" t="e">
        <f>VLOOKUP($A:$A,'2- Dünya Çeyrek Yıllar İthalatı'!$A:$F,2,0)</f>
        <v>#N/A</v>
      </c>
      <c r="J95" s="69" t="e">
        <f>VLOOKUP($A:$A,'2- Dünya Çeyrek Yıllar İthalatı'!$A:$F,3,0)</f>
        <v>#N/A</v>
      </c>
      <c r="K95" s="69" t="e">
        <f>VLOOKUP($A:$A,'2- Dünya Çeyrek Yıllar İthalatı'!$A:$F,4,0)</f>
        <v>#N/A</v>
      </c>
      <c r="L95" s="69" t="e">
        <f>VLOOKUP($A:$A,'2- Dünya Çeyrek Yıllar İthalatı'!$A:$F,5,0)</f>
        <v>#N/A</v>
      </c>
      <c r="M95" s="69" t="e">
        <f>VLOOKUP($A:$A,'2- Dünya Çeyrek Yıllar İthalatı'!$A:$F,6,0)</f>
        <v>#N/A</v>
      </c>
      <c r="N95" s="69" t="e">
        <f t="shared" si="7"/>
        <v>#N/A</v>
      </c>
      <c r="O95" s="69">
        <f>VLOOKUP($A:$A,'3-TR İhracat Göstergeleri'!$A:$P,2,0)</f>
        <v>0</v>
      </c>
      <c r="P95" s="73">
        <f>VLOOKUP($A:$A,'3-TR İhracat Göstergeleri'!$A:$P,3,0)</f>
        <v>0</v>
      </c>
      <c r="Q95" s="69">
        <f>VLOOKUP($A:$A,'3-TR İhracat Göstergeleri'!$A:$P,4,0)</f>
        <v>0</v>
      </c>
      <c r="R95" s="73">
        <f>VLOOKUP($A:$A,'3-TR İhracat Göstergeleri'!$A:$P,5,0)</f>
        <v>0</v>
      </c>
      <c r="S95" s="69">
        <f>VLOOKUP($A:$A,'3-TR İhracat Göstergeleri'!$A:$P,6,0)</f>
        <v>0</v>
      </c>
      <c r="T95" s="73">
        <f>VLOOKUP($A:$A,'3-TR İhracat Göstergeleri'!$A:$P,7,0)</f>
        <v>0</v>
      </c>
      <c r="U95" s="69">
        <f>VLOOKUP($A:$A,'3-TR İhracat Göstergeleri'!$A:$P,8,0)</f>
        <v>0</v>
      </c>
      <c r="V95" s="73">
        <f>VLOOKUP($A:$A,'3-TR İhracat Göstergeleri'!$A:$P,9,0)</f>
        <v>0</v>
      </c>
      <c r="W95" s="69">
        <f>VLOOKUP($A:$A,'3-TR İhracat Göstergeleri'!$A:$P,10,0)</f>
        <v>0</v>
      </c>
      <c r="X95" s="73">
        <f>VLOOKUP($A:$A,'3-TR İhracat Göstergeleri'!$A:$P,11,0)</f>
        <v>92</v>
      </c>
      <c r="Y95" s="69">
        <f>VLOOKUP($A:$A,'3-TR İhracat Göstergeleri'!$A:$P,12,0)</f>
        <v>4.3879211371839668E-3</v>
      </c>
      <c r="Z95" s="73">
        <f>VLOOKUP($A:$A,'3-TR İhracat Göstergeleri'!$A:$P,13,0)</f>
        <v>51</v>
      </c>
      <c r="AA95" s="69">
        <f>VLOOKUP($A:$A,'3-TR İhracat Göstergeleri'!$A:$P,14,0)</f>
        <v>3013</v>
      </c>
      <c r="AB95" s="73" t="str">
        <f>VLOOKUP($A:$A,'3-TR İhracat Göstergeleri'!$A:$P,15,0)</f>
        <v>0.74</v>
      </c>
      <c r="AC95" s="69">
        <f>VLOOKUP($A:$A,'3-TR İhracat Göstergeleri'!$A:$P,16,0)</f>
        <v>22</v>
      </c>
      <c r="AD95" s="73">
        <f>VLOOKUP($A:$A,'4-Dünya İthahalat Göstergeleri'!$A:$M,2,0)</f>
        <v>85</v>
      </c>
      <c r="AE95" s="69">
        <f>VLOOKUP($A:$A,'4-Dünya İthahalat Göstergeleri'!$A:$M,3,0)</f>
        <v>-85</v>
      </c>
      <c r="AF95" s="73">
        <f>VLOOKUP($A:$A,'4-Dünya İthahalat Göstergeleri'!$A:$M,4,0)</f>
        <v>21</v>
      </c>
      <c r="AG95" s="69" t="str">
        <f>VLOOKUP($A:$A,'4-Dünya İthahalat Göstergeleri'!$A:$M,5,0)</f>
        <v>Tons</v>
      </c>
      <c r="AH95" s="73">
        <f>VLOOKUP($A:$A,'4-Dünya İthahalat Göstergeleri'!$A:$M,6,0)</f>
        <v>4048</v>
      </c>
      <c r="AI95" s="69">
        <f>VLOOKUP($A:$A,'4-Dünya İthahalat Göstergeleri'!$A:$M,7,0)</f>
        <v>51</v>
      </c>
      <c r="AJ95" s="73">
        <f>VLOOKUP($A:$A,'4-Dünya İthahalat Göstergeleri'!$A:$M,8,0)</f>
        <v>68</v>
      </c>
      <c r="AK95" s="69">
        <f>VLOOKUP($A:$A,'4-Dünya İthahalat Göstergeleri'!$A:$M,9,0)</f>
        <v>24</v>
      </c>
      <c r="AL95" s="73">
        <f>VLOOKUP($A:$A,'4-Dünya İthahalat Göstergeleri'!$A:$M,10,0)</f>
        <v>4.3879211371839668E-3</v>
      </c>
      <c r="AM95" s="69">
        <f>VLOOKUP($A:$A,'4-Dünya İthahalat Göstergeleri'!$A:$M,11,0)</f>
        <v>3013</v>
      </c>
      <c r="AN95" s="73" t="str">
        <f>VLOOKUP($A:$A,'4-Dünya İthahalat Göstergeleri'!$A:$M,12,0)</f>
        <v>0.74</v>
      </c>
      <c r="AO95" s="69">
        <f>VLOOKUP($A:$A,'4-Dünya İthahalat Göstergeleri'!$A:$M,13,0)</f>
        <v>45311</v>
      </c>
      <c r="AP95" s="73">
        <f>VLOOKUP($A:$A,'5-Dünya Yıllar İhracatı'!$A:$F,2,0)</f>
        <v>0</v>
      </c>
      <c r="AQ95" s="69">
        <f>VLOOKUP($A:$A,'5-Dünya Yıllar İhracatı'!$A:$F,3,0)</f>
        <v>0</v>
      </c>
      <c r="AR95" s="73">
        <f>VLOOKUP($A:$A,'5-Dünya Yıllar İhracatı'!$A:$F,4,0)</f>
        <v>0</v>
      </c>
      <c r="AS95" s="69">
        <f>VLOOKUP($A:$A,'5-Dünya Yıllar İhracatı'!$A:$F,5,0)</f>
        <v>1</v>
      </c>
      <c r="AT95" s="73">
        <f>VLOOKUP($A:$A,'5-Dünya Yıllar İhracatı'!$A:$F,6,0)</f>
        <v>0</v>
      </c>
      <c r="AU95" s="69">
        <f t="shared" si="8"/>
        <v>-100</v>
      </c>
      <c r="AV95" s="73">
        <f t="shared" si="9"/>
        <v>410.00132021615127</v>
      </c>
      <c r="AW95" s="69" t="e">
        <f>VLOOKUP($A:$A,'6-TR Yıllar İhracatı'!$A:$H,2,0)</f>
        <v>#N/A</v>
      </c>
      <c r="AX95" s="73" t="e">
        <f>VLOOKUP($A:$A,'6-TR Yıllar İhracatı'!$A:$H,3,0)</f>
        <v>#N/A</v>
      </c>
      <c r="AY95" s="69" t="e">
        <f>VLOOKUP($A:$A,'6-TR Yıllar İhracatı'!$A:$H,4,0)</f>
        <v>#N/A</v>
      </c>
      <c r="AZ95" s="73" t="e">
        <f>VLOOKUP($A:$A,'6-TR Yıllar İhracatı'!$A:$H,5,0)</f>
        <v>#N/A</v>
      </c>
      <c r="BA95" s="69" t="e">
        <f>VLOOKUP($A:$A,'6-TR Yıllar İhracatı'!$A:$H,6,0)</f>
        <v>#N/A</v>
      </c>
      <c r="BB95" s="73" t="e">
        <f>VLOOKUP($A:$A,'6-TR Yıllar İhracatı'!$A:$H,7,0)</f>
        <v>#N/A</v>
      </c>
      <c r="BC95" s="69" t="e">
        <f>VLOOKUP($A:$A,'6-TR Yıllar İhracatı'!$A:$H,8,0)</f>
        <v>#N/A</v>
      </c>
      <c r="BD95" s="73" t="e">
        <f>VLOOKUP($A:$A,'7-TR Çeyrek Yıllar İhracatı'!$A:$H,2,0)</f>
        <v>#N/A</v>
      </c>
      <c r="BE95" s="69" t="e">
        <f>VLOOKUP($A:$A,'7-TR Çeyrek Yıllar İhracatı'!$A:$H,3,0)</f>
        <v>#N/A</v>
      </c>
      <c r="BF95" s="73" t="e">
        <f>VLOOKUP($A:$A,'7-TR Çeyrek Yıllar İhracatı'!$A:$H,4,0)</f>
        <v>#N/A</v>
      </c>
      <c r="BG95" s="69" t="e">
        <f>VLOOKUP($A:$A,'7-TR Çeyrek Yıllar İhracatı'!$A:$H,5,0)</f>
        <v>#N/A</v>
      </c>
      <c r="BH95" s="73" t="e">
        <f>VLOOKUP($A:$A,'7-TR Çeyrek Yıllar İhracatı'!$A:$H,6,0)</f>
        <v>#N/A</v>
      </c>
      <c r="BI95" s="69" t="e">
        <f>VLOOKUP($A:$A,'7-TR Çeyrek Yıllar İhracatı'!$A:$H,7,0)</f>
        <v>#N/A</v>
      </c>
      <c r="BJ95" s="73" t="e">
        <f>VLOOKUP($A:$A,'8- TR Yıllar Birim İhracatı'!$A:$H,2,0)</f>
        <v>#N/A</v>
      </c>
      <c r="BK95" s="69" t="e">
        <f>VLOOKUP($A:$A,'8- TR Yıllar Birim İhracatı'!$A:$H,3,0)</f>
        <v>#N/A</v>
      </c>
      <c r="BL95" s="73" t="e">
        <f>VLOOKUP($A:$A,'8- TR Yıllar Birim İhracatı'!$A:$H,4,0)</f>
        <v>#N/A</v>
      </c>
      <c r="BM95" s="69" t="e">
        <f>VLOOKUP($A:$A,'8- TR Yıllar Birim İhracatı'!$A:$H,5,0)</f>
        <v>#N/A</v>
      </c>
      <c r="BN95" s="73" t="e">
        <f>VLOOKUP($A:$A,'8- TR Yıllar Birim İhracatı'!$A:$H,6,0)</f>
        <v>#N/A</v>
      </c>
      <c r="BO95" s="69" t="e">
        <f>VLOOKUP($A:$A,'8- TR Yıllar Birim İhracatı'!$A:$H,7,0)</f>
        <v>#N/A</v>
      </c>
      <c r="BP95" s="73" t="e">
        <f>VLOOKUP($A:$A,'8- TR Yıllar Birim İhracatı'!$A:$H,8,0)</f>
        <v>#N/A</v>
      </c>
      <c r="BQ95" s="69">
        <f>VLOOKUP($A:$A,'9-Dünya Yıllar Birim İthalatı'!$A:$N,2,0)</f>
        <v>2833</v>
      </c>
      <c r="BR95" s="73" t="str">
        <f>VLOOKUP($A:$A,'9-Dünya Yıllar Birim İthalatı'!$A:$N,3,0)</f>
        <v>US Dollar/Tons</v>
      </c>
      <c r="BS95" s="69">
        <f>VLOOKUP($A:$A,'9-Dünya Yıllar Birim İthalatı'!$A:$N,4,0)</f>
        <v>13000</v>
      </c>
      <c r="BT95" s="73" t="str">
        <f>VLOOKUP($A:$A,'9-Dünya Yıllar Birim İthalatı'!$A:$N,5,0)</f>
        <v>US Dollar/Tons</v>
      </c>
      <c r="BU95" s="69">
        <f>VLOOKUP($A:$A,'9-Dünya Yıllar Birim İthalatı'!$A:$N,6,0)</f>
        <v>15400</v>
      </c>
      <c r="BV95" s="73" t="str">
        <f>VLOOKUP($A:$A,'9-Dünya Yıllar Birim İthalatı'!$A:$N,7,0)</f>
        <v>US Dollar/Tons</v>
      </c>
      <c r="BW95" s="69">
        <f>VLOOKUP($A:$A,'9-Dünya Yıllar Birim İthalatı'!$A:$N,8,0)</f>
        <v>2267</v>
      </c>
      <c r="BX95" s="73" t="str">
        <f>VLOOKUP($A:$A,'9-Dünya Yıllar Birim İthalatı'!$A:$N,9,0)</f>
        <v>US Dollar/Tons</v>
      </c>
      <c r="BY95" s="69">
        <f>VLOOKUP($A:$A,'9-Dünya Yıllar Birim İthalatı'!$A:$N,10,0)</f>
        <v>4048</v>
      </c>
      <c r="BZ95" s="73" t="str">
        <f>VLOOKUP($A:$A,'9-Dünya Yıllar Birim İthalatı'!$A:$N,11,0)</f>
        <v>US Dollar/Tons</v>
      </c>
      <c r="CA95" s="69">
        <f>VLOOKUP($A:$A,'9-Dünya Yıllar Birim İthalatı'!$A:$N,12,0)</f>
        <v>85</v>
      </c>
      <c r="CB95" s="73">
        <f>VLOOKUP($A:$A,'9-Dünya Yıllar Birim İthalatı'!$A:$N,13,0)</f>
        <v>21</v>
      </c>
      <c r="CC95" s="69" t="str">
        <f>VLOOKUP($A:$A,'9-Dünya Yıllar Birim İthalatı'!$A:$N,14,0)</f>
        <v>Tons</v>
      </c>
    </row>
    <row r="96" spans="1:81" ht="27.6" x14ac:dyDescent="0.3">
      <c r="A96" s="71" t="s">
        <v>80</v>
      </c>
      <c r="B96" s="75">
        <v>5</v>
      </c>
      <c r="C96" s="75">
        <v>270</v>
      </c>
      <c r="D96" s="75">
        <v>184</v>
      </c>
      <c r="E96" s="75">
        <v>57</v>
      </c>
      <c r="F96" s="76">
        <v>84</v>
      </c>
      <c r="G96" s="75">
        <f t="shared" si="5"/>
        <v>47.368421052631575</v>
      </c>
      <c r="H96" s="76">
        <f t="shared" si="6"/>
        <v>4.3363074896289981E-3</v>
      </c>
      <c r="I96" s="71" t="e">
        <f>VLOOKUP($A:$A,'2- Dünya Çeyrek Yıllar İthalatı'!$A:$F,2,0)</f>
        <v>#N/A</v>
      </c>
      <c r="J96" s="71" t="e">
        <f>VLOOKUP($A:$A,'2- Dünya Çeyrek Yıllar İthalatı'!$A:$F,3,0)</f>
        <v>#N/A</v>
      </c>
      <c r="K96" s="71" t="e">
        <f>VLOOKUP($A:$A,'2- Dünya Çeyrek Yıllar İthalatı'!$A:$F,4,0)</f>
        <v>#N/A</v>
      </c>
      <c r="L96" s="71" t="e">
        <f>VLOOKUP($A:$A,'2- Dünya Çeyrek Yıllar İthalatı'!$A:$F,5,0)</f>
        <v>#N/A</v>
      </c>
      <c r="M96" s="71" t="e">
        <f>VLOOKUP($A:$A,'2- Dünya Çeyrek Yıllar İthalatı'!$A:$F,6,0)</f>
        <v>#N/A</v>
      </c>
      <c r="N96" s="71" t="e">
        <f t="shared" si="7"/>
        <v>#N/A</v>
      </c>
      <c r="O96" s="71">
        <f>VLOOKUP($A:$A,'3-TR İhracat Göstergeleri'!$A:$P,2,0)</f>
        <v>0</v>
      </c>
      <c r="P96" s="75">
        <f>VLOOKUP($A:$A,'3-TR İhracat Göstergeleri'!$A:$P,3,0)</f>
        <v>0</v>
      </c>
      <c r="Q96" s="71">
        <f>VLOOKUP($A:$A,'3-TR İhracat Göstergeleri'!$A:$P,4,0)</f>
        <v>0</v>
      </c>
      <c r="R96" s="75">
        <f>VLOOKUP($A:$A,'3-TR İhracat Göstergeleri'!$A:$P,5,0)</f>
        <v>0</v>
      </c>
      <c r="S96" s="71">
        <f>VLOOKUP($A:$A,'3-TR İhracat Göstergeleri'!$A:$P,6,0)</f>
        <v>0</v>
      </c>
      <c r="T96" s="75">
        <f>VLOOKUP($A:$A,'3-TR İhracat Göstergeleri'!$A:$P,7,0)</f>
        <v>0</v>
      </c>
      <c r="U96" s="71">
        <f>VLOOKUP($A:$A,'3-TR İhracat Göstergeleri'!$A:$P,8,0)</f>
        <v>0</v>
      </c>
      <c r="V96" s="75">
        <f>VLOOKUP($A:$A,'3-TR İhracat Göstergeleri'!$A:$P,9,0)</f>
        <v>0</v>
      </c>
      <c r="W96" s="71">
        <f>VLOOKUP($A:$A,'3-TR İhracat Göstergeleri'!$A:$P,10,0)</f>
        <v>0</v>
      </c>
      <c r="X96" s="75">
        <f>VLOOKUP($A:$A,'3-TR İhracat Göstergeleri'!$A:$P,11,0)</f>
        <v>93</v>
      </c>
      <c r="Y96" s="71">
        <f>VLOOKUP($A:$A,'3-TR İhracat Göstergeleri'!$A:$P,12,0)</f>
        <v>4.3362985355700377E-3</v>
      </c>
      <c r="Z96" s="75">
        <f>VLOOKUP($A:$A,'3-TR İhracat Göstergeleri'!$A:$P,13,0)</f>
        <v>50</v>
      </c>
      <c r="AA96" s="71">
        <f>VLOOKUP($A:$A,'3-TR İhracat Göstergeleri'!$A:$P,14,0)</f>
        <v>2644</v>
      </c>
      <c r="AB96" s="75" t="str">
        <f>VLOOKUP($A:$A,'3-TR İhracat Göstergeleri'!$A:$P,15,0)</f>
        <v>0.79</v>
      </c>
      <c r="AC96" s="71">
        <f>VLOOKUP($A:$A,'3-TR İhracat Göstergeleri'!$A:$P,16,0)</f>
        <v>5</v>
      </c>
      <c r="AD96" s="75">
        <f>VLOOKUP($A:$A,'4-Dünya İthahalat Göstergeleri'!$A:$M,2,0)</f>
        <v>84</v>
      </c>
      <c r="AE96" s="71">
        <f>VLOOKUP($A:$A,'4-Dünya İthahalat Göstergeleri'!$A:$M,3,0)</f>
        <v>-84</v>
      </c>
      <c r="AF96" s="75">
        <f>VLOOKUP($A:$A,'4-Dünya İthahalat Göstergeleri'!$A:$M,4,0)</f>
        <v>54</v>
      </c>
      <c r="AG96" s="71" t="str">
        <f>VLOOKUP($A:$A,'4-Dünya İthahalat Göstergeleri'!$A:$M,5,0)</f>
        <v>Tons</v>
      </c>
      <c r="AH96" s="75">
        <f>VLOOKUP($A:$A,'4-Dünya İthahalat Göstergeleri'!$A:$M,6,0)</f>
        <v>1556</v>
      </c>
      <c r="AI96" s="71">
        <f>VLOOKUP($A:$A,'4-Dünya İthahalat Göstergeleri'!$A:$M,7,0)</f>
        <v>50</v>
      </c>
      <c r="AJ96" s="75">
        <f>VLOOKUP($A:$A,'4-Dünya İthahalat Göstergeleri'!$A:$M,8,0)</f>
        <v>43</v>
      </c>
      <c r="AK96" s="71">
        <f>VLOOKUP($A:$A,'4-Dünya İthahalat Göstergeleri'!$A:$M,9,0)</f>
        <v>47</v>
      </c>
      <c r="AL96" s="75">
        <f>VLOOKUP($A:$A,'4-Dünya İthahalat Göstergeleri'!$A:$M,10,0)</f>
        <v>4.3362985355700377E-3</v>
      </c>
      <c r="AM96" s="71">
        <f>VLOOKUP($A:$A,'4-Dünya İthahalat Göstergeleri'!$A:$M,11,0)</f>
        <v>2644</v>
      </c>
      <c r="AN96" s="75" t="str">
        <f>VLOOKUP($A:$A,'4-Dünya İthahalat Göstergeleri'!$A:$M,12,0)</f>
        <v>0.79</v>
      </c>
      <c r="AO96" s="71">
        <f>VLOOKUP($A:$A,'4-Dünya İthahalat Göstergeleri'!$A:$M,13,0)</f>
        <v>45477</v>
      </c>
      <c r="AP96" s="75" t="e">
        <f>VLOOKUP($A:$A,'5-Dünya Yıllar İhracatı'!$A:$F,2,0)</f>
        <v>#N/A</v>
      </c>
      <c r="AQ96" s="71" t="e">
        <f>VLOOKUP($A:$A,'5-Dünya Yıllar İhracatı'!$A:$F,3,0)</f>
        <v>#N/A</v>
      </c>
      <c r="AR96" s="75" t="e">
        <f>VLOOKUP($A:$A,'5-Dünya Yıllar İhracatı'!$A:$F,4,0)</f>
        <v>#N/A</v>
      </c>
      <c r="AS96" s="71" t="e">
        <f>VLOOKUP($A:$A,'5-Dünya Yıllar İhracatı'!$A:$F,5,0)</f>
        <v>#N/A</v>
      </c>
      <c r="AT96" s="75" t="e">
        <f>VLOOKUP($A:$A,'5-Dünya Yıllar İhracatı'!$A:$F,6,0)</f>
        <v>#N/A</v>
      </c>
      <c r="AU96" s="71" t="e">
        <f t="shared" si="8"/>
        <v>#N/A</v>
      </c>
      <c r="AV96" s="75" t="e">
        <f t="shared" si="9"/>
        <v>#N/A</v>
      </c>
      <c r="AW96" s="71">
        <f>VLOOKUP($A:$A,'6-TR Yıllar İhracatı'!$A:$H,2,0)</f>
        <v>0</v>
      </c>
      <c r="AX96" s="75">
        <f>VLOOKUP($A:$A,'6-TR Yıllar İhracatı'!$A:$H,3,0)</f>
        <v>0</v>
      </c>
      <c r="AY96" s="71">
        <f>VLOOKUP($A:$A,'6-TR Yıllar İhracatı'!$A:$H,4,0)</f>
        <v>1</v>
      </c>
      <c r="AZ96" s="75">
        <f>VLOOKUP($A:$A,'6-TR Yıllar İhracatı'!$A:$H,5,0)</f>
        <v>3</v>
      </c>
      <c r="BA96" s="71">
        <f>VLOOKUP($A:$A,'6-TR Yıllar İhracatı'!$A:$H,6,0)</f>
        <v>0</v>
      </c>
      <c r="BB96" s="75">
        <f>VLOOKUP($A:$A,'6-TR Yıllar İhracatı'!$A:$H,7,0)</f>
        <v>-1000</v>
      </c>
      <c r="BC96" s="71">
        <f>VLOOKUP($A:$A,'6-TR Yıllar İhracatı'!$A:$H,8,0)</f>
        <v>0</v>
      </c>
      <c r="BD96" s="75" t="e">
        <f>VLOOKUP($A:$A,'7-TR Çeyrek Yıllar İhracatı'!$A:$H,2,0)</f>
        <v>#N/A</v>
      </c>
      <c r="BE96" s="71" t="e">
        <f>VLOOKUP($A:$A,'7-TR Çeyrek Yıllar İhracatı'!$A:$H,3,0)</f>
        <v>#N/A</v>
      </c>
      <c r="BF96" s="75" t="e">
        <f>VLOOKUP($A:$A,'7-TR Çeyrek Yıllar İhracatı'!$A:$H,4,0)</f>
        <v>#N/A</v>
      </c>
      <c r="BG96" s="71" t="e">
        <f>VLOOKUP($A:$A,'7-TR Çeyrek Yıllar İhracatı'!$A:$H,5,0)</f>
        <v>#N/A</v>
      </c>
      <c r="BH96" s="75" t="e">
        <f>VLOOKUP($A:$A,'7-TR Çeyrek Yıllar İhracatı'!$A:$H,6,0)</f>
        <v>#N/A</v>
      </c>
      <c r="BI96" s="71" t="e">
        <f>VLOOKUP($A:$A,'7-TR Çeyrek Yıllar İhracatı'!$A:$H,7,0)</f>
        <v>#N/A</v>
      </c>
      <c r="BJ96" s="75">
        <f>VLOOKUP($A:$A,'8- TR Yıllar Birim İhracatı'!$A:$H,2,0)</f>
        <v>0</v>
      </c>
      <c r="BK96" s="71">
        <f>VLOOKUP($A:$A,'8- TR Yıllar Birim İhracatı'!$A:$H,3,0)</f>
        <v>0</v>
      </c>
      <c r="BL96" s="75">
        <f>VLOOKUP($A:$A,'8- TR Yıllar Birim İhracatı'!$A:$H,4,0)</f>
        <v>0</v>
      </c>
      <c r="BM96" s="71">
        <f>VLOOKUP($A:$A,'8- TR Yıllar Birim İhracatı'!$A:$H,5,0)</f>
        <v>0</v>
      </c>
      <c r="BN96" s="75">
        <f>VLOOKUP($A:$A,'8- TR Yıllar Birim İhracatı'!$A:$H,6,0)</f>
        <v>0</v>
      </c>
      <c r="BO96" s="71">
        <f>VLOOKUP($A:$A,'8- TR Yıllar Birim İhracatı'!$A:$H,7,0)</f>
        <v>0</v>
      </c>
      <c r="BP96" s="75">
        <f>VLOOKUP($A:$A,'8- TR Yıllar Birim İhracatı'!$A:$H,8,0)</f>
        <v>0</v>
      </c>
      <c r="BQ96" s="71">
        <f>VLOOKUP($A:$A,'9-Dünya Yıllar Birim İthalatı'!$A:$N,2,0)</f>
        <v>1250</v>
      </c>
      <c r="BR96" s="75" t="str">
        <f>VLOOKUP($A:$A,'9-Dünya Yıllar Birim İthalatı'!$A:$N,3,0)</f>
        <v>US Dollar/Tons</v>
      </c>
      <c r="BS96" s="71">
        <f>VLOOKUP($A:$A,'9-Dünya Yıllar Birim İthalatı'!$A:$N,4,0)</f>
        <v>2547</v>
      </c>
      <c r="BT96" s="75" t="str">
        <f>VLOOKUP($A:$A,'9-Dünya Yıllar Birim İthalatı'!$A:$N,5,0)</f>
        <v>US Dollar/Tons</v>
      </c>
      <c r="BU96" s="71">
        <f>VLOOKUP($A:$A,'9-Dünya Yıllar Birim İthalatı'!$A:$N,6,0)</f>
        <v>1673</v>
      </c>
      <c r="BV96" s="75" t="str">
        <f>VLOOKUP($A:$A,'9-Dünya Yıllar Birim İthalatı'!$A:$N,7,0)</f>
        <v>US Dollar/Tons</v>
      </c>
      <c r="BW96" s="71">
        <f>VLOOKUP($A:$A,'9-Dünya Yıllar Birim İthalatı'!$A:$N,8,0)</f>
        <v>2714</v>
      </c>
      <c r="BX96" s="75" t="str">
        <f>VLOOKUP($A:$A,'9-Dünya Yıllar Birim İthalatı'!$A:$N,9,0)</f>
        <v>US Dollar/Tons</v>
      </c>
      <c r="BY96" s="71">
        <f>VLOOKUP($A:$A,'9-Dünya Yıllar Birim İthalatı'!$A:$N,10,0)</f>
        <v>1556</v>
      </c>
      <c r="BZ96" s="75" t="str">
        <f>VLOOKUP($A:$A,'9-Dünya Yıllar Birim İthalatı'!$A:$N,11,0)</f>
        <v>US Dollar/Tons</v>
      </c>
      <c r="CA96" s="71">
        <f>VLOOKUP($A:$A,'9-Dünya Yıllar Birim İthalatı'!$A:$N,12,0)</f>
        <v>84</v>
      </c>
      <c r="CB96" s="75">
        <f>VLOOKUP($A:$A,'9-Dünya Yıllar Birim İthalatı'!$A:$N,13,0)</f>
        <v>54</v>
      </c>
      <c r="CC96" s="71" t="str">
        <f>VLOOKUP($A:$A,'9-Dünya Yıllar Birim İthalatı'!$A:$N,14,0)</f>
        <v>Tons</v>
      </c>
    </row>
    <row r="97" spans="1:81" ht="27.6" x14ac:dyDescent="0.3">
      <c r="A97" s="69" t="s">
        <v>79</v>
      </c>
      <c r="B97" s="73">
        <v>18</v>
      </c>
      <c r="C97" s="73">
        <v>83</v>
      </c>
      <c r="D97" s="73">
        <v>14</v>
      </c>
      <c r="E97" s="73">
        <v>46</v>
      </c>
      <c r="F97" s="74">
        <v>82</v>
      </c>
      <c r="G97" s="73">
        <f t="shared" si="5"/>
        <v>78.260869565217391</v>
      </c>
      <c r="H97" s="74">
        <f t="shared" si="6"/>
        <v>4.2330620732092599E-3</v>
      </c>
      <c r="I97" s="69" t="e">
        <f>VLOOKUP($A:$A,'2- Dünya Çeyrek Yıllar İthalatı'!$A:$F,2,0)</f>
        <v>#N/A</v>
      </c>
      <c r="J97" s="69" t="e">
        <f>VLOOKUP($A:$A,'2- Dünya Çeyrek Yıllar İthalatı'!$A:$F,3,0)</f>
        <v>#N/A</v>
      </c>
      <c r="K97" s="69" t="e">
        <f>VLOOKUP($A:$A,'2- Dünya Çeyrek Yıllar İthalatı'!$A:$F,4,0)</f>
        <v>#N/A</v>
      </c>
      <c r="L97" s="69" t="e">
        <f>VLOOKUP($A:$A,'2- Dünya Çeyrek Yıllar İthalatı'!$A:$F,5,0)</f>
        <v>#N/A</v>
      </c>
      <c r="M97" s="69" t="e">
        <f>VLOOKUP($A:$A,'2- Dünya Çeyrek Yıllar İthalatı'!$A:$F,6,0)</f>
        <v>#N/A</v>
      </c>
      <c r="N97" s="69" t="e">
        <f t="shared" si="7"/>
        <v>#N/A</v>
      </c>
      <c r="O97" s="69">
        <f>VLOOKUP($A:$A,'3-TR İhracat Göstergeleri'!$A:$P,2,0)</f>
        <v>9</v>
      </c>
      <c r="P97" s="73">
        <f>VLOOKUP($A:$A,'3-TR İhracat Göstergeleri'!$A:$P,3,0)</f>
        <v>9</v>
      </c>
      <c r="Q97" s="69">
        <f>VLOOKUP($A:$A,'3-TR İhracat Göstergeleri'!$A:$P,4,0)</f>
        <v>4.2236666119154333E-3</v>
      </c>
      <c r="R97" s="73">
        <f>VLOOKUP($A:$A,'3-TR İhracat Göstergeleri'!$A:$P,5,0)</f>
        <v>1</v>
      </c>
      <c r="S97" s="69" t="str">
        <f>VLOOKUP($A:$A,'3-TR İhracat Göstergeleri'!$A:$P,6,0)</f>
        <v>Tons</v>
      </c>
      <c r="T97" s="73">
        <f>VLOOKUP($A:$A,'3-TR İhracat Göstergeleri'!$A:$P,7,0)</f>
        <v>9000</v>
      </c>
      <c r="U97" s="69">
        <f>VLOOKUP($A:$A,'3-TR İhracat Göstergeleri'!$A:$P,8,0)</f>
        <v>0</v>
      </c>
      <c r="V97" s="73">
        <f>VLOOKUP($A:$A,'3-TR İhracat Göstergeleri'!$A:$P,9,0)</f>
        <v>0</v>
      </c>
      <c r="W97" s="69">
        <f>VLOOKUP($A:$A,'3-TR İhracat Göstergeleri'!$A:$P,10,0)</f>
        <v>6</v>
      </c>
      <c r="X97" s="73">
        <f>VLOOKUP($A:$A,'3-TR İhracat Göstergeleri'!$A:$P,11,0)</f>
        <v>94</v>
      </c>
      <c r="Y97" s="69">
        <f>VLOOKUP($A:$A,'3-TR İhracat Göstergeleri'!$A:$P,12,0)</f>
        <v>4.2330533323421795E-3</v>
      </c>
      <c r="Z97" s="73">
        <f>VLOOKUP($A:$A,'3-TR İhracat Göstergeleri'!$A:$P,13,0)</f>
        <v>28</v>
      </c>
      <c r="AA97" s="69">
        <f>VLOOKUP($A:$A,'3-TR İhracat Göstergeleri'!$A:$P,14,0)</f>
        <v>14376</v>
      </c>
      <c r="AB97" s="73" t="str">
        <f>VLOOKUP($A:$A,'3-TR İhracat Göstergeleri'!$A:$P,15,0)</f>
        <v>0.88</v>
      </c>
      <c r="AC97" s="69">
        <f>VLOOKUP($A:$A,'3-TR İhracat Göstergeleri'!$A:$P,16,0)</f>
        <v>0</v>
      </c>
      <c r="AD97" s="73">
        <f>VLOOKUP($A:$A,'4-Dünya İthahalat Göstergeleri'!$A:$M,2,0)</f>
        <v>82</v>
      </c>
      <c r="AE97" s="69">
        <f>VLOOKUP($A:$A,'4-Dünya İthahalat Göstergeleri'!$A:$M,3,0)</f>
        <v>-45</v>
      </c>
      <c r="AF97" s="73">
        <f>VLOOKUP($A:$A,'4-Dünya İthahalat Göstergeleri'!$A:$M,4,0)</f>
        <v>27</v>
      </c>
      <c r="AG97" s="69" t="str">
        <f>VLOOKUP($A:$A,'4-Dünya İthahalat Göstergeleri'!$A:$M,5,0)</f>
        <v>Tons</v>
      </c>
      <c r="AH97" s="73">
        <f>VLOOKUP($A:$A,'4-Dünya İthahalat Göstergeleri'!$A:$M,6,0)</f>
        <v>3037</v>
      </c>
      <c r="AI97" s="69">
        <f>VLOOKUP($A:$A,'4-Dünya İthahalat Göstergeleri'!$A:$M,7,0)</f>
        <v>28</v>
      </c>
      <c r="AJ97" s="73">
        <f>VLOOKUP($A:$A,'4-Dünya İthahalat Göstergeleri'!$A:$M,8,0)</f>
        <v>50</v>
      </c>
      <c r="AK97" s="69">
        <f>VLOOKUP($A:$A,'4-Dünya İthahalat Göstergeleri'!$A:$M,9,0)</f>
        <v>76</v>
      </c>
      <c r="AL97" s="73">
        <f>VLOOKUP($A:$A,'4-Dünya İthahalat Göstergeleri'!$A:$M,10,0)</f>
        <v>4.2330533323421795E-3</v>
      </c>
      <c r="AM97" s="69">
        <f>VLOOKUP($A:$A,'4-Dünya İthahalat Göstergeleri'!$A:$M,11,0)</f>
        <v>14376</v>
      </c>
      <c r="AN97" s="73" t="str">
        <f>VLOOKUP($A:$A,'4-Dünya İthahalat Göstergeleri'!$A:$M,12,0)</f>
        <v>0.88</v>
      </c>
      <c r="AO97" s="69">
        <f>VLOOKUP($A:$A,'4-Dünya İthahalat Göstergeleri'!$A:$M,13,0)</f>
        <v>0</v>
      </c>
      <c r="AP97" s="73">
        <f>VLOOKUP($A:$A,'5-Dünya Yıllar İhracatı'!$A:$F,2,0)</f>
        <v>17</v>
      </c>
      <c r="AQ97" s="69">
        <f>VLOOKUP($A:$A,'5-Dünya Yıllar İhracatı'!$A:$F,3,0)</f>
        <v>56</v>
      </c>
      <c r="AR97" s="73">
        <f>VLOOKUP($A:$A,'5-Dünya Yıllar İhracatı'!$A:$F,4,0)</f>
        <v>151</v>
      </c>
      <c r="AS97" s="69">
        <f>VLOOKUP($A:$A,'5-Dünya Yıllar İhracatı'!$A:$F,5,0)</f>
        <v>112</v>
      </c>
      <c r="AT97" s="73">
        <f>VLOOKUP($A:$A,'5-Dünya Yıllar İhracatı'!$A:$F,6,0)</f>
        <v>37</v>
      </c>
      <c r="AU97" s="69">
        <f t="shared" si="8"/>
        <v>-66.964285714285708</v>
      </c>
      <c r="AV97" s="73">
        <f t="shared" si="9"/>
        <v>274.55445550188699</v>
      </c>
      <c r="AW97" s="69">
        <f>VLOOKUP($A:$A,'6-TR Yıllar İhracatı'!$A:$H,2,0)</f>
        <v>0</v>
      </c>
      <c r="AX97" s="73">
        <f>VLOOKUP($A:$A,'6-TR Yıllar İhracatı'!$A:$H,3,0)</f>
        <v>0</v>
      </c>
      <c r="AY97" s="69">
        <f>VLOOKUP($A:$A,'6-TR Yıllar İhracatı'!$A:$H,4,0)</f>
        <v>4</v>
      </c>
      <c r="AZ97" s="73">
        <f>VLOOKUP($A:$A,'6-TR Yıllar İhracatı'!$A:$H,5,0)</f>
        <v>8</v>
      </c>
      <c r="BA97" s="69">
        <f>VLOOKUP($A:$A,'6-TR Yıllar İhracatı'!$A:$H,6,0)</f>
        <v>9</v>
      </c>
      <c r="BB97" s="73">
        <f>VLOOKUP($A:$A,'6-TR Yıllar İhracatı'!$A:$H,7,0)</f>
        <v>125</v>
      </c>
      <c r="BC97" s="69">
        <f>VLOOKUP($A:$A,'6-TR Yıllar İhracatı'!$A:$H,8,0)</f>
        <v>4.2236666119154333E-3</v>
      </c>
      <c r="BD97" s="73">
        <f>VLOOKUP($A:$A,'7-TR Çeyrek Yıllar İhracatı'!$A:$H,2,0)</f>
        <v>0</v>
      </c>
      <c r="BE97" s="69">
        <f>VLOOKUP($A:$A,'7-TR Çeyrek Yıllar İhracatı'!$A:$H,3,0)</f>
        <v>6</v>
      </c>
      <c r="BF97" s="73">
        <f>VLOOKUP($A:$A,'7-TR Çeyrek Yıllar İhracatı'!$A:$H,4,0)</f>
        <v>1</v>
      </c>
      <c r="BG97" s="69">
        <f>VLOOKUP($A:$A,'7-TR Çeyrek Yıllar İhracatı'!$A:$H,5,0)</f>
        <v>0</v>
      </c>
      <c r="BH97" s="73">
        <f>VLOOKUP($A:$A,'7-TR Çeyrek Yıllar İhracatı'!$A:$H,6,0)</f>
        <v>8</v>
      </c>
      <c r="BI97" s="69" t="e">
        <f>VLOOKUP($A:$A,'7-TR Çeyrek Yıllar İhracatı'!$A:$H,7,0)</f>
        <v>#DIV/0!</v>
      </c>
      <c r="BJ97" s="73">
        <f>VLOOKUP($A:$A,'8- TR Yıllar Birim İhracatı'!$A:$H,2,0)</f>
        <v>0</v>
      </c>
      <c r="BK97" s="69">
        <f>VLOOKUP($A:$A,'8- TR Yıllar Birim İhracatı'!$A:$H,3,0)</f>
        <v>0</v>
      </c>
      <c r="BL97" s="73">
        <f>VLOOKUP($A:$A,'8- TR Yıllar Birim İhracatı'!$A:$H,4,0)</f>
        <v>4000</v>
      </c>
      <c r="BM97" s="69">
        <f>VLOOKUP($A:$A,'8- TR Yıllar Birim İhracatı'!$A:$H,5,0)</f>
        <v>8000</v>
      </c>
      <c r="BN97" s="73">
        <f>VLOOKUP($A:$A,'8- TR Yıllar Birim İhracatı'!$A:$H,6,0)</f>
        <v>9000</v>
      </c>
      <c r="BO97" s="69">
        <f>VLOOKUP($A:$A,'8- TR Yıllar Birim İhracatı'!$A:$H,7,0)</f>
        <v>9</v>
      </c>
      <c r="BP97" s="73">
        <f>VLOOKUP($A:$A,'8- TR Yıllar Birim İhracatı'!$A:$H,8,0)</f>
        <v>1</v>
      </c>
      <c r="BQ97" s="69">
        <f>VLOOKUP($A:$A,'9-Dünya Yıllar Birim İthalatı'!$A:$N,2,0)</f>
        <v>4500</v>
      </c>
      <c r="BR97" s="73" t="str">
        <f>VLOOKUP($A:$A,'9-Dünya Yıllar Birim İthalatı'!$A:$N,3,0)</f>
        <v>US Dollar/Tons</v>
      </c>
      <c r="BS97" s="69">
        <f>VLOOKUP($A:$A,'9-Dünya Yıllar Birim İthalatı'!$A:$N,4,0)</f>
        <v>2767</v>
      </c>
      <c r="BT97" s="73" t="str">
        <f>VLOOKUP($A:$A,'9-Dünya Yıllar Birim İthalatı'!$A:$N,5,0)</f>
        <v>US Dollar/Tons</v>
      </c>
      <c r="BU97" s="69">
        <f>VLOOKUP($A:$A,'9-Dünya Yıllar Birim İthalatı'!$A:$N,6,0)</f>
        <v>3500</v>
      </c>
      <c r="BV97" s="73" t="str">
        <f>VLOOKUP($A:$A,'9-Dünya Yıllar Birim İthalatı'!$A:$N,7,0)</f>
        <v>US Dollar/Tons</v>
      </c>
      <c r="BW97" s="69">
        <f>VLOOKUP($A:$A,'9-Dünya Yıllar Birim İthalatı'!$A:$N,8,0)</f>
        <v>1243</v>
      </c>
      <c r="BX97" s="73" t="str">
        <f>VLOOKUP($A:$A,'9-Dünya Yıllar Birim İthalatı'!$A:$N,9,0)</f>
        <v>US Dollar/Tons</v>
      </c>
      <c r="BY97" s="69">
        <f>VLOOKUP($A:$A,'9-Dünya Yıllar Birim İthalatı'!$A:$N,10,0)</f>
        <v>3037</v>
      </c>
      <c r="BZ97" s="73" t="str">
        <f>VLOOKUP($A:$A,'9-Dünya Yıllar Birim İthalatı'!$A:$N,11,0)</f>
        <v>US Dollar/Tons</v>
      </c>
      <c r="CA97" s="69">
        <f>VLOOKUP($A:$A,'9-Dünya Yıllar Birim İthalatı'!$A:$N,12,0)</f>
        <v>82</v>
      </c>
      <c r="CB97" s="73">
        <f>VLOOKUP($A:$A,'9-Dünya Yıllar Birim İthalatı'!$A:$N,13,0)</f>
        <v>27</v>
      </c>
      <c r="CC97" s="69" t="str">
        <f>VLOOKUP($A:$A,'9-Dünya Yıllar Birim İthalatı'!$A:$N,14,0)</f>
        <v>Tons</v>
      </c>
    </row>
    <row r="98" spans="1:81" ht="55.2" x14ac:dyDescent="0.3">
      <c r="A98" s="71" t="s">
        <v>78</v>
      </c>
      <c r="B98" s="75">
        <v>378</v>
      </c>
      <c r="C98" s="75">
        <v>256</v>
      </c>
      <c r="D98" s="75">
        <v>923</v>
      </c>
      <c r="E98" s="75">
        <v>231</v>
      </c>
      <c r="F98" s="76">
        <v>80</v>
      </c>
      <c r="G98" s="75">
        <f t="shared" si="5"/>
        <v>-65.367965367965368</v>
      </c>
      <c r="H98" s="76">
        <f t="shared" si="6"/>
        <v>4.1298166567895218E-3</v>
      </c>
      <c r="I98" s="71">
        <f>VLOOKUP($A:$A,'2- Dünya Çeyrek Yıllar İthalatı'!$A:$F,2,0)</f>
        <v>12</v>
      </c>
      <c r="J98" s="71">
        <f>VLOOKUP($A:$A,'2- Dünya Çeyrek Yıllar İthalatı'!$A:$F,3,0)</f>
        <v>24</v>
      </c>
      <c r="K98" s="71">
        <f>VLOOKUP($A:$A,'2- Dünya Çeyrek Yıllar İthalatı'!$A:$F,4,0)</f>
        <v>0</v>
      </c>
      <c r="L98" s="71">
        <f>VLOOKUP($A:$A,'2- Dünya Çeyrek Yıllar İthalatı'!$A:$F,5,0)</f>
        <v>0</v>
      </c>
      <c r="M98" s="71">
        <f>VLOOKUP($A:$A,'2- Dünya Çeyrek Yıllar İthalatı'!$A:$F,6,0)</f>
        <v>0</v>
      </c>
      <c r="N98" s="71">
        <f t="shared" si="7"/>
        <v>-100</v>
      </c>
      <c r="O98" s="71">
        <f>VLOOKUP($A:$A,'3-TR İhracat Göstergeleri'!$A:$P,2,0)</f>
        <v>2063</v>
      </c>
      <c r="P98" s="75">
        <f>VLOOKUP($A:$A,'3-TR İhracat Göstergeleri'!$A:$P,3,0)</f>
        <v>-71911</v>
      </c>
      <c r="Q98" s="71">
        <f>VLOOKUP($A:$A,'3-TR İhracat Göstergeleri'!$A:$P,4,0)</f>
        <v>0.96815824670905981</v>
      </c>
      <c r="R98" s="75">
        <f>VLOOKUP($A:$A,'3-TR İhracat Göstergeleri'!$A:$P,5,0)</f>
        <v>240</v>
      </c>
      <c r="S98" s="71" t="str">
        <f>VLOOKUP($A:$A,'3-TR İhracat Göstergeleri'!$A:$P,6,0)</f>
        <v>Tons</v>
      </c>
      <c r="T98" s="75">
        <f>VLOOKUP($A:$A,'3-TR İhracat Göstergeleri'!$A:$P,7,0)</f>
        <v>8596</v>
      </c>
      <c r="U98" s="71">
        <f>VLOOKUP($A:$A,'3-TR İhracat Göstergeleri'!$A:$P,8,0)</f>
        <v>17</v>
      </c>
      <c r="V98" s="75">
        <f>VLOOKUP($A:$A,'3-TR İhracat Göstergeleri'!$A:$P,9,0)</f>
        <v>15</v>
      </c>
      <c r="W98" s="71">
        <f>VLOOKUP($A:$A,'3-TR İhracat Göstergeleri'!$A:$P,10,0)</f>
        <v>-3</v>
      </c>
      <c r="X98" s="75">
        <f>VLOOKUP($A:$A,'3-TR İhracat Göstergeleri'!$A:$P,11,0)</f>
        <v>95</v>
      </c>
      <c r="Y98" s="71">
        <f>VLOOKUP($A:$A,'3-TR İhracat Göstergeleri'!$A:$P,12,0)</f>
        <v>4.1298081291143212E-3</v>
      </c>
      <c r="Z98" s="75">
        <f>VLOOKUP($A:$A,'3-TR İhracat Göstergeleri'!$A:$P,13,0)</f>
        <v>-27</v>
      </c>
      <c r="AA98" s="71">
        <f>VLOOKUP($A:$A,'3-TR İhracat Göstergeleri'!$A:$P,14,0)</f>
        <v>4062</v>
      </c>
      <c r="AB98" s="75" t="str">
        <f>VLOOKUP($A:$A,'3-TR İhracat Göstergeleri'!$A:$P,15,0)</f>
        <v>0.17</v>
      </c>
      <c r="AC98" s="71">
        <f>VLOOKUP($A:$A,'3-TR İhracat Göstergeleri'!$A:$P,16,0)</f>
        <v>20</v>
      </c>
      <c r="AD98" s="75">
        <f>VLOOKUP($A:$A,'4-Dünya İthahalat Göstergeleri'!$A:$M,2,0)</f>
        <v>80</v>
      </c>
      <c r="AE98" s="71">
        <f>VLOOKUP($A:$A,'4-Dünya İthahalat Göstergeleri'!$A:$M,3,0)</f>
        <v>429580</v>
      </c>
      <c r="AF98" s="75">
        <f>VLOOKUP($A:$A,'4-Dünya İthahalat Göstergeleri'!$A:$M,4,0)</f>
        <v>11</v>
      </c>
      <c r="AG98" s="71" t="str">
        <f>VLOOKUP($A:$A,'4-Dünya İthahalat Göstergeleri'!$A:$M,5,0)</f>
        <v>Tons</v>
      </c>
      <c r="AH98" s="75">
        <f>VLOOKUP($A:$A,'4-Dünya İthahalat Göstergeleri'!$A:$M,6,0)</f>
        <v>7273</v>
      </c>
      <c r="AI98" s="71">
        <f>VLOOKUP($A:$A,'4-Dünya İthahalat Göstergeleri'!$A:$M,7,0)</f>
        <v>-27</v>
      </c>
      <c r="AJ98" s="75">
        <f>VLOOKUP($A:$A,'4-Dünya İthahalat Göstergeleri'!$A:$M,8,0)</f>
        <v>0</v>
      </c>
      <c r="AK98" s="71">
        <f>VLOOKUP($A:$A,'4-Dünya İthahalat Göstergeleri'!$A:$M,9,0)</f>
        <v>-65</v>
      </c>
      <c r="AL98" s="75">
        <f>VLOOKUP($A:$A,'4-Dünya İthahalat Göstergeleri'!$A:$M,10,0)</f>
        <v>4.1298081291143212E-3</v>
      </c>
      <c r="AM98" s="71">
        <f>VLOOKUP($A:$A,'4-Dünya İthahalat Göstergeleri'!$A:$M,11,0)</f>
        <v>4062</v>
      </c>
      <c r="AN98" s="75" t="str">
        <f>VLOOKUP($A:$A,'4-Dünya İthahalat Göstergeleri'!$A:$M,12,0)</f>
        <v>0.17</v>
      </c>
      <c r="AO98" s="71">
        <f>VLOOKUP($A:$A,'4-Dünya İthahalat Göstergeleri'!$A:$M,13,0)</f>
        <v>45514</v>
      </c>
      <c r="AP98" s="75">
        <f>VLOOKUP($A:$A,'5-Dünya Yıllar İhracatı'!$A:$F,2,0)</f>
        <v>498350</v>
      </c>
      <c r="AQ98" s="71">
        <f>VLOOKUP($A:$A,'5-Dünya Yıllar İhracatı'!$A:$F,3,0)</f>
        <v>388401</v>
      </c>
      <c r="AR98" s="75">
        <f>VLOOKUP($A:$A,'5-Dünya Yıllar İhracatı'!$A:$F,4,0)</f>
        <v>521760</v>
      </c>
      <c r="AS98" s="71">
        <f>VLOOKUP($A:$A,'5-Dünya Yıllar İhracatı'!$A:$F,5,0)</f>
        <v>489824</v>
      </c>
      <c r="AT98" s="75">
        <f>VLOOKUP($A:$A,'5-Dünya Yıllar İhracatı'!$A:$F,6,0)</f>
        <v>429660</v>
      </c>
      <c r="AU98" s="71">
        <f t="shared" si="8"/>
        <v>-12.282779120663749</v>
      </c>
      <c r="AV98" s="75">
        <f t="shared" si="9"/>
        <v>50.359556553955152</v>
      </c>
      <c r="AW98" s="71">
        <f>VLOOKUP($A:$A,'6-TR Yıllar İhracatı'!$A:$H,2,0)</f>
        <v>1631</v>
      </c>
      <c r="AX98" s="75">
        <f>VLOOKUP($A:$A,'6-TR Yıllar İhracatı'!$A:$H,3,0)</f>
        <v>694</v>
      </c>
      <c r="AY98" s="71">
        <f>VLOOKUP($A:$A,'6-TR Yıllar İhracatı'!$A:$H,4,0)</f>
        <v>1971</v>
      </c>
      <c r="AZ98" s="75">
        <f>VLOOKUP($A:$A,'6-TR Yıllar İhracatı'!$A:$H,5,0)</f>
        <v>2116</v>
      </c>
      <c r="BA98" s="71">
        <f>VLOOKUP($A:$A,'6-TR Yıllar İhracatı'!$A:$H,6,0)</f>
        <v>2063</v>
      </c>
      <c r="BB98" s="75">
        <f>VLOOKUP($A:$A,'6-TR Yıllar İhracatı'!$A:$H,7,0)</f>
        <v>-25.047258979206049</v>
      </c>
      <c r="BC98" s="71">
        <f>VLOOKUP($A:$A,'6-TR Yıllar İhracatı'!$A:$H,8,0)</f>
        <v>0.96815824670905981</v>
      </c>
      <c r="BD98" s="75">
        <f>VLOOKUP($A:$A,'7-TR Çeyrek Yıllar İhracatı'!$A:$H,2,0)</f>
        <v>349</v>
      </c>
      <c r="BE98" s="71">
        <f>VLOOKUP($A:$A,'7-TR Çeyrek Yıllar İhracatı'!$A:$H,3,0)</f>
        <v>705</v>
      </c>
      <c r="BF98" s="75">
        <f>VLOOKUP($A:$A,'7-TR Çeyrek Yıllar İhracatı'!$A:$H,4,0)</f>
        <v>648</v>
      </c>
      <c r="BG98" s="71">
        <f>VLOOKUP($A:$A,'7-TR Çeyrek Yıllar İhracatı'!$A:$H,5,0)</f>
        <v>252</v>
      </c>
      <c r="BH98" s="75">
        <f>VLOOKUP($A:$A,'7-TR Çeyrek Yıllar İhracatı'!$A:$H,6,0)</f>
        <v>667</v>
      </c>
      <c r="BI98" s="71">
        <f>VLOOKUP($A:$A,'7-TR Çeyrek Yıllar İhracatı'!$A:$H,7,0)</f>
        <v>91.117478510028647</v>
      </c>
      <c r="BJ98" s="75">
        <f>VLOOKUP($A:$A,'8- TR Yıllar Birim İhracatı'!$A:$H,2,0)</f>
        <v>8407</v>
      </c>
      <c r="BK98" s="71">
        <f>VLOOKUP($A:$A,'8- TR Yıllar Birim İhracatı'!$A:$H,3,0)</f>
        <v>7626</v>
      </c>
      <c r="BL98" s="75">
        <f>VLOOKUP($A:$A,'8- TR Yıllar Birim İhracatı'!$A:$H,4,0)</f>
        <v>8111</v>
      </c>
      <c r="BM98" s="71">
        <f>VLOOKUP($A:$A,'8- TR Yıllar Birim İhracatı'!$A:$H,5,0)</f>
        <v>8891</v>
      </c>
      <c r="BN98" s="75">
        <f>VLOOKUP($A:$A,'8- TR Yıllar Birim İhracatı'!$A:$H,6,0)</f>
        <v>8596</v>
      </c>
      <c r="BO98" s="71">
        <f>VLOOKUP($A:$A,'8- TR Yıllar Birim İhracatı'!$A:$H,7,0)</f>
        <v>2063</v>
      </c>
      <c r="BP98" s="75">
        <f>VLOOKUP($A:$A,'8- TR Yıllar Birim İhracatı'!$A:$H,8,0)</f>
        <v>240</v>
      </c>
      <c r="BQ98" s="71">
        <f>VLOOKUP($A:$A,'9-Dünya Yıllar Birim İthalatı'!$A:$N,2,0)</f>
        <v>5815</v>
      </c>
      <c r="BR98" s="75" t="str">
        <f>VLOOKUP($A:$A,'9-Dünya Yıllar Birim İthalatı'!$A:$N,3,0)</f>
        <v>US Dollar/1000 square meters</v>
      </c>
      <c r="BS98" s="71">
        <f>VLOOKUP($A:$A,'9-Dünya Yıllar Birim İthalatı'!$A:$N,4,0)</f>
        <v>8828</v>
      </c>
      <c r="BT98" s="75" t="str">
        <f>VLOOKUP($A:$A,'9-Dünya Yıllar Birim İthalatı'!$A:$N,5,0)</f>
        <v>US Dollar/1000 square meters</v>
      </c>
      <c r="BU98" s="71">
        <f>VLOOKUP($A:$A,'9-Dünya Yıllar Birim İthalatı'!$A:$N,6,0)</f>
        <v>6737</v>
      </c>
      <c r="BV98" s="75" t="str">
        <f>VLOOKUP($A:$A,'9-Dünya Yıllar Birim İthalatı'!$A:$N,7,0)</f>
        <v>US Dollar/1000 square meters</v>
      </c>
      <c r="BW98" s="71">
        <f>VLOOKUP($A:$A,'9-Dünya Yıllar Birim İthalatı'!$A:$N,8,0)</f>
        <v>6417</v>
      </c>
      <c r="BX98" s="75" t="str">
        <f>VLOOKUP($A:$A,'9-Dünya Yıllar Birim İthalatı'!$A:$N,9,0)</f>
        <v>US Dollar/Tons</v>
      </c>
      <c r="BY98" s="71">
        <f>VLOOKUP($A:$A,'9-Dünya Yıllar Birim İthalatı'!$A:$N,10,0)</f>
        <v>7273</v>
      </c>
      <c r="BZ98" s="75" t="str">
        <f>VLOOKUP($A:$A,'9-Dünya Yıllar Birim İthalatı'!$A:$N,11,0)</f>
        <v>US Dollar/Tons</v>
      </c>
      <c r="CA98" s="71">
        <f>VLOOKUP($A:$A,'9-Dünya Yıllar Birim İthalatı'!$A:$N,12,0)</f>
        <v>80</v>
      </c>
      <c r="CB98" s="75">
        <f>VLOOKUP($A:$A,'9-Dünya Yıllar Birim İthalatı'!$A:$N,13,0)</f>
        <v>11</v>
      </c>
      <c r="CC98" s="71" t="str">
        <f>VLOOKUP($A:$A,'9-Dünya Yıllar Birim İthalatı'!$A:$N,14,0)</f>
        <v>Tons</v>
      </c>
    </row>
    <row r="99" spans="1:81" ht="27.6" x14ac:dyDescent="0.3">
      <c r="A99" s="69" t="s">
        <v>77</v>
      </c>
      <c r="B99" s="73">
        <v>85</v>
      </c>
      <c r="C99" s="73">
        <v>33</v>
      </c>
      <c r="D99" s="73">
        <v>43</v>
      </c>
      <c r="E99" s="73">
        <v>3</v>
      </c>
      <c r="F99" s="74">
        <v>56</v>
      </c>
      <c r="G99" s="73">
        <f t="shared" si="5"/>
        <v>1766.6666666666667</v>
      </c>
      <c r="H99" s="74">
        <f t="shared" si="6"/>
        <v>2.8908716597526654E-3</v>
      </c>
      <c r="I99" s="69">
        <f>VLOOKUP($A:$A,'2- Dünya Çeyrek Yıllar İthalatı'!$A:$F,2,0)</f>
        <v>1</v>
      </c>
      <c r="J99" s="69">
        <f>VLOOKUP($A:$A,'2- Dünya Çeyrek Yıllar İthalatı'!$A:$F,3,0)</f>
        <v>20</v>
      </c>
      <c r="K99" s="69">
        <f>VLOOKUP($A:$A,'2- Dünya Çeyrek Yıllar İthalatı'!$A:$F,4,0)</f>
        <v>29</v>
      </c>
      <c r="L99" s="69">
        <f>VLOOKUP($A:$A,'2- Dünya Çeyrek Yıllar İthalatı'!$A:$F,5,0)</f>
        <v>16</v>
      </c>
      <c r="M99" s="69">
        <f>VLOOKUP($A:$A,'2- Dünya Çeyrek Yıllar İthalatı'!$A:$F,6,0)</f>
        <v>14</v>
      </c>
      <c r="N99" s="69">
        <f t="shared" si="7"/>
        <v>1300</v>
      </c>
      <c r="O99" s="69">
        <f>VLOOKUP($A:$A,'3-TR İhracat Göstergeleri'!$A:$P,2,0)</f>
        <v>7</v>
      </c>
      <c r="P99" s="73">
        <f>VLOOKUP($A:$A,'3-TR İhracat Göstergeleri'!$A:$P,3,0)</f>
        <v>7</v>
      </c>
      <c r="Q99" s="69">
        <f>VLOOKUP($A:$A,'3-TR İhracat Göstergeleri'!$A:$P,4,0)</f>
        <v>3.2850740314897811E-3</v>
      </c>
      <c r="R99" s="73">
        <f>VLOOKUP($A:$A,'3-TR İhracat Göstergeleri'!$A:$P,5,0)</f>
        <v>1</v>
      </c>
      <c r="S99" s="69" t="str">
        <f>VLOOKUP($A:$A,'3-TR İhracat Göstergeleri'!$A:$P,6,0)</f>
        <v>Tons</v>
      </c>
      <c r="T99" s="73">
        <f>VLOOKUP($A:$A,'3-TR İhracat Göstergeleri'!$A:$P,7,0)</f>
        <v>7000</v>
      </c>
      <c r="U99" s="69">
        <f>VLOOKUP($A:$A,'3-TR İhracat Göstergeleri'!$A:$P,8,0)</f>
        <v>0</v>
      </c>
      <c r="V99" s="73">
        <f>VLOOKUP($A:$A,'3-TR İhracat Göstergeleri'!$A:$P,9,0)</f>
        <v>0</v>
      </c>
      <c r="W99" s="69">
        <f>VLOOKUP($A:$A,'3-TR İhracat Göstergeleri'!$A:$P,10,0)</f>
        <v>-3</v>
      </c>
      <c r="X99" s="73">
        <f>VLOOKUP($A:$A,'3-TR İhracat Göstergeleri'!$A:$P,11,0)</f>
        <v>96</v>
      </c>
      <c r="Y99" s="69">
        <f>VLOOKUP($A:$A,'3-TR İhracat Göstergeleri'!$A:$P,12,0)</f>
        <v>2.8908656903800247E-3</v>
      </c>
      <c r="Z99" s="73">
        <f>VLOOKUP($A:$A,'3-TR İhracat Göstergeleri'!$A:$P,13,0)</f>
        <v>-28</v>
      </c>
      <c r="AA99" s="69">
        <f>VLOOKUP($A:$A,'3-TR İhracat Göstergeleri'!$A:$P,14,0)</f>
        <v>4831</v>
      </c>
      <c r="AB99" s="73" t="str">
        <f>VLOOKUP($A:$A,'3-TR İhracat Göstergeleri'!$A:$P,15,0)</f>
        <v>0.61</v>
      </c>
      <c r="AC99" s="69">
        <f>VLOOKUP($A:$A,'3-TR İhracat Göstergeleri'!$A:$P,16,0)</f>
        <v>0</v>
      </c>
      <c r="AD99" s="73">
        <f>VLOOKUP($A:$A,'4-Dünya İthahalat Göstergeleri'!$A:$M,2,0)</f>
        <v>56</v>
      </c>
      <c r="AE99" s="69">
        <f>VLOOKUP($A:$A,'4-Dünya İthahalat Göstergeleri'!$A:$M,3,0)</f>
        <v>-54</v>
      </c>
      <c r="AF99" s="73">
        <f>VLOOKUP($A:$A,'4-Dünya İthahalat Göstergeleri'!$A:$M,4,0)</f>
        <v>5</v>
      </c>
      <c r="AG99" s="69" t="str">
        <f>VLOOKUP($A:$A,'4-Dünya İthahalat Göstergeleri'!$A:$M,5,0)</f>
        <v>Tons</v>
      </c>
      <c r="AH99" s="73">
        <f>VLOOKUP($A:$A,'4-Dünya İthahalat Göstergeleri'!$A:$M,6,0)</f>
        <v>11200</v>
      </c>
      <c r="AI99" s="69">
        <f>VLOOKUP($A:$A,'4-Dünya İthahalat Göstergeleri'!$A:$M,7,0)</f>
        <v>-28</v>
      </c>
      <c r="AJ99" s="73">
        <f>VLOOKUP($A:$A,'4-Dünya İthahalat Göstergeleri'!$A:$M,8,0)</f>
        <v>-10</v>
      </c>
      <c r="AK99" s="69">
        <f>VLOOKUP($A:$A,'4-Dünya İthahalat Göstergeleri'!$A:$M,9,0)</f>
        <v>1738</v>
      </c>
      <c r="AL99" s="73">
        <f>VLOOKUP($A:$A,'4-Dünya İthahalat Göstergeleri'!$A:$M,10,0)</f>
        <v>2.8908656903800247E-3</v>
      </c>
      <c r="AM99" s="69">
        <f>VLOOKUP($A:$A,'4-Dünya İthahalat Göstergeleri'!$A:$M,11,0)</f>
        <v>4831</v>
      </c>
      <c r="AN99" s="73" t="str">
        <f>VLOOKUP($A:$A,'4-Dünya İthahalat Göstergeleri'!$A:$M,12,0)</f>
        <v>0.61</v>
      </c>
      <c r="AO99" s="69">
        <f>VLOOKUP($A:$A,'4-Dünya İthahalat Göstergeleri'!$A:$M,13,0)</f>
        <v>45326</v>
      </c>
      <c r="AP99" s="73">
        <f>VLOOKUP($A:$A,'5-Dünya Yıllar İhracatı'!$A:$F,2,0)</f>
        <v>0</v>
      </c>
      <c r="AQ99" s="69">
        <f>VLOOKUP($A:$A,'5-Dünya Yıllar İhracatı'!$A:$F,3,0)</f>
        <v>0</v>
      </c>
      <c r="AR99" s="73">
        <f>VLOOKUP($A:$A,'5-Dünya Yıllar İhracatı'!$A:$F,4,0)</f>
        <v>0</v>
      </c>
      <c r="AS99" s="69">
        <f>VLOOKUP($A:$A,'5-Dünya Yıllar İhracatı'!$A:$F,5,0)</f>
        <v>0</v>
      </c>
      <c r="AT99" s="73">
        <f>VLOOKUP($A:$A,'5-Dünya Yıllar İhracatı'!$A:$F,6,0)</f>
        <v>2</v>
      </c>
      <c r="AU99" s="69" t="e">
        <f t="shared" si="8"/>
        <v>#DIV/0!</v>
      </c>
      <c r="AV99" s="73" t="e">
        <f t="shared" si="9"/>
        <v>#DIV/0!</v>
      </c>
      <c r="AW99" s="69">
        <f>VLOOKUP($A:$A,'6-TR Yıllar İhracatı'!$A:$H,2,0)</f>
        <v>0</v>
      </c>
      <c r="AX99" s="73">
        <f>VLOOKUP($A:$A,'6-TR Yıllar İhracatı'!$A:$H,3,0)</f>
        <v>0</v>
      </c>
      <c r="AY99" s="69">
        <f>VLOOKUP($A:$A,'6-TR Yıllar İhracatı'!$A:$H,4,0)</f>
        <v>6</v>
      </c>
      <c r="AZ99" s="73">
        <f>VLOOKUP($A:$A,'6-TR Yıllar İhracatı'!$A:$H,5,0)</f>
        <v>7</v>
      </c>
      <c r="BA99" s="69">
        <f>VLOOKUP($A:$A,'6-TR Yıllar İhracatı'!$A:$H,6,0)</f>
        <v>7</v>
      </c>
      <c r="BB99" s="73">
        <f>VLOOKUP($A:$A,'6-TR Yıllar İhracatı'!$A:$H,7,0)</f>
        <v>0</v>
      </c>
      <c r="BC99" s="69">
        <f>VLOOKUP($A:$A,'6-TR Yıllar İhracatı'!$A:$H,8,0)</f>
        <v>3.2850740314897811E-3</v>
      </c>
      <c r="BD99" s="73">
        <f>VLOOKUP($A:$A,'7-TR Çeyrek Yıllar İhracatı'!$A:$H,2,0)</f>
        <v>3</v>
      </c>
      <c r="BE99" s="69">
        <f>VLOOKUP($A:$A,'7-TR Çeyrek Yıllar İhracatı'!$A:$H,3,0)</f>
        <v>1</v>
      </c>
      <c r="BF99" s="73">
        <f>VLOOKUP($A:$A,'7-TR Çeyrek Yıllar İhracatı'!$A:$H,4,0)</f>
        <v>1</v>
      </c>
      <c r="BG99" s="69">
        <f>VLOOKUP($A:$A,'7-TR Çeyrek Yıllar İhracatı'!$A:$H,5,0)</f>
        <v>1</v>
      </c>
      <c r="BH99" s="73">
        <f>VLOOKUP($A:$A,'7-TR Çeyrek Yıllar İhracatı'!$A:$H,6,0)</f>
        <v>2</v>
      </c>
      <c r="BI99" s="69">
        <f>VLOOKUP($A:$A,'7-TR Çeyrek Yıllar İhracatı'!$A:$H,7,0)</f>
        <v>-33.333333333333329</v>
      </c>
      <c r="BJ99" s="73">
        <f>VLOOKUP($A:$A,'8- TR Yıllar Birim İhracatı'!$A:$H,2,0)</f>
        <v>0</v>
      </c>
      <c r="BK99" s="69">
        <f>VLOOKUP($A:$A,'8- TR Yıllar Birim İhracatı'!$A:$H,3,0)</f>
        <v>0</v>
      </c>
      <c r="BL99" s="73">
        <f>VLOOKUP($A:$A,'8- TR Yıllar Birim İhracatı'!$A:$H,4,0)</f>
        <v>6000</v>
      </c>
      <c r="BM99" s="69">
        <f>VLOOKUP($A:$A,'8- TR Yıllar Birim İhracatı'!$A:$H,5,0)</f>
        <v>7000</v>
      </c>
      <c r="BN99" s="73">
        <f>VLOOKUP($A:$A,'8- TR Yıllar Birim İhracatı'!$A:$H,6,0)</f>
        <v>7000</v>
      </c>
      <c r="BO99" s="69">
        <f>VLOOKUP($A:$A,'8- TR Yıllar Birim İhracatı'!$A:$H,7,0)</f>
        <v>7</v>
      </c>
      <c r="BP99" s="73">
        <f>VLOOKUP($A:$A,'8- TR Yıllar Birim İhracatı'!$A:$H,8,0)</f>
        <v>1</v>
      </c>
      <c r="BQ99" s="69">
        <f>VLOOKUP($A:$A,'9-Dünya Yıllar Birim İthalatı'!$A:$N,2,0)</f>
        <v>14167</v>
      </c>
      <c r="BR99" s="73" t="str">
        <f>VLOOKUP($A:$A,'9-Dünya Yıllar Birim İthalatı'!$A:$N,3,0)</f>
        <v>US Dollar/Tons</v>
      </c>
      <c r="BS99" s="69">
        <f>VLOOKUP($A:$A,'9-Dünya Yıllar Birim İthalatı'!$A:$N,4,0)</f>
        <v>16500</v>
      </c>
      <c r="BT99" s="73" t="str">
        <f>VLOOKUP($A:$A,'9-Dünya Yıllar Birim İthalatı'!$A:$N,5,0)</f>
        <v>US Dollar/Tons</v>
      </c>
      <c r="BU99" s="69">
        <f>VLOOKUP($A:$A,'9-Dünya Yıllar Birim İthalatı'!$A:$N,6,0)</f>
        <v>21500</v>
      </c>
      <c r="BV99" s="73" t="str">
        <f>VLOOKUP($A:$A,'9-Dünya Yıllar Birim İthalatı'!$A:$N,7,0)</f>
        <v>US Dollar/Tons</v>
      </c>
      <c r="BW99" s="69">
        <f>VLOOKUP($A:$A,'9-Dünya Yıllar Birim İthalatı'!$A:$N,8,0)</f>
        <v>3000</v>
      </c>
      <c r="BX99" s="73" t="str">
        <f>VLOOKUP($A:$A,'9-Dünya Yıllar Birim İthalatı'!$A:$N,9,0)</f>
        <v>US Dollar/Tons</v>
      </c>
      <c r="BY99" s="69">
        <f>VLOOKUP($A:$A,'9-Dünya Yıllar Birim İthalatı'!$A:$N,10,0)</f>
        <v>11200</v>
      </c>
      <c r="BZ99" s="73" t="str">
        <f>VLOOKUP($A:$A,'9-Dünya Yıllar Birim İthalatı'!$A:$N,11,0)</f>
        <v>US Dollar/Tons</v>
      </c>
      <c r="CA99" s="69">
        <f>VLOOKUP($A:$A,'9-Dünya Yıllar Birim İthalatı'!$A:$N,12,0)</f>
        <v>56</v>
      </c>
      <c r="CB99" s="73">
        <f>VLOOKUP($A:$A,'9-Dünya Yıllar Birim İthalatı'!$A:$N,13,0)</f>
        <v>5</v>
      </c>
      <c r="CC99" s="69" t="str">
        <f>VLOOKUP($A:$A,'9-Dünya Yıllar Birim İthalatı'!$A:$N,14,0)</f>
        <v>Tons</v>
      </c>
    </row>
    <row r="100" spans="1:81" ht="27.6" x14ac:dyDescent="0.3">
      <c r="A100" s="71" t="s">
        <v>76</v>
      </c>
      <c r="B100" s="75">
        <v>0</v>
      </c>
      <c r="C100" s="75">
        <v>0</v>
      </c>
      <c r="D100" s="75">
        <v>36</v>
      </c>
      <c r="E100" s="75">
        <v>3</v>
      </c>
      <c r="F100" s="76">
        <v>55</v>
      </c>
      <c r="G100" s="75">
        <f t="shared" si="5"/>
        <v>1733.3333333333333</v>
      </c>
      <c r="H100" s="76">
        <f t="shared" si="6"/>
        <v>2.8392489515427963E-3</v>
      </c>
      <c r="I100" s="71" t="e">
        <f>VLOOKUP($A:$A,'2- Dünya Çeyrek Yıllar İthalatı'!$A:$F,2,0)</f>
        <v>#N/A</v>
      </c>
      <c r="J100" s="71" t="e">
        <f>VLOOKUP($A:$A,'2- Dünya Çeyrek Yıllar İthalatı'!$A:$F,3,0)</f>
        <v>#N/A</v>
      </c>
      <c r="K100" s="71" t="e">
        <f>VLOOKUP($A:$A,'2- Dünya Çeyrek Yıllar İthalatı'!$A:$F,4,0)</f>
        <v>#N/A</v>
      </c>
      <c r="L100" s="71" t="e">
        <f>VLOOKUP($A:$A,'2- Dünya Çeyrek Yıllar İthalatı'!$A:$F,5,0)</f>
        <v>#N/A</v>
      </c>
      <c r="M100" s="71" t="e">
        <f>VLOOKUP($A:$A,'2- Dünya Çeyrek Yıllar İthalatı'!$A:$F,6,0)</f>
        <v>#N/A</v>
      </c>
      <c r="N100" s="71" t="e">
        <f t="shared" si="7"/>
        <v>#N/A</v>
      </c>
      <c r="O100" s="71">
        <f>VLOOKUP($A:$A,'3-TR İhracat Göstergeleri'!$A:$P,2,0)</f>
        <v>0</v>
      </c>
      <c r="P100" s="75">
        <f>VLOOKUP($A:$A,'3-TR İhracat Göstergeleri'!$A:$P,3,0)</f>
        <v>0</v>
      </c>
      <c r="Q100" s="71">
        <f>VLOOKUP($A:$A,'3-TR İhracat Göstergeleri'!$A:$P,4,0)</f>
        <v>0</v>
      </c>
      <c r="R100" s="75">
        <f>VLOOKUP($A:$A,'3-TR İhracat Göstergeleri'!$A:$P,5,0)</f>
        <v>0</v>
      </c>
      <c r="S100" s="71">
        <f>VLOOKUP($A:$A,'3-TR İhracat Göstergeleri'!$A:$P,6,0)</f>
        <v>0</v>
      </c>
      <c r="T100" s="75">
        <f>VLOOKUP($A:$A,'3-TR İhracat Göstergeleri'!$A:$P,7,0)</f>
        <v>0</v>
      </c>
      <c r="U100" s="71">
        <f>VLOOKUP($A:$A,'3-TR İhracat Göstergeleri'!$A:$P,8,0)</f>
        <v>0</v>
      </c>
      <c r="V100" s="75">
        <f>VLOOKUP($A:$A,'3-TR İhracat Göstergeleri'!$A:$P,9,0)</f>
        <v>0</v>
      </c>
      <c r="W100" s="71">
        <f>VLOOKUP($A:$A,'3-TR İhracat Göstergeleri'!$A:$P,10,0)</f>
        <v>0</v>
      </c>
      <c r="X100" s="75">
        <f>VLOOKUP($A:$A,'3-TR İhracat Göstergeleri'!$A:$P,11,0)</f>
        <v>97</v>
      </c>
      <c r="Y100" s="71">
        <f>VLOOKUP($A:$A,'3-TR İhracat Göstergeleri'!$A:$P,12,0)</f>
        <v>2.839243088766096E-3</v>
      </c>
      <c r="Z100" s="75">
        <f>VLOOKUP($A:$A,'3-TR İhracat Göstergeleri'!$A:$P,13,0)</f>
        <v>0</v>
      </c>
      <c r="AA100" s="71">
        <f>VLOOKUP($A:$A,'3-TR İhracat Göstergeleri'!$A:$P,14,0)</f>
        <v>2330</v>
      </c>
      <c r="AB100" s="75" t="str">
        <f>VLOOKUP($A:$A,'3-TR İhracat Göstergeleri'!$A:$P,15,0)</f>
        <v>0.33</v>
      </c>
      <c r="AC100" s="71">
        <f>VLOOKUP($A:$A,'3-TR İhracat Göstergeleri'!$A:$P,16,0)</f>
        <v>0</v>
      </c>
      <c r="AD100" s="75">
        <f>VLOOKUP($A:$A,'4-Dünya İthahalat Göstergeleri'!$A:$M,2,0)</f>
        <v>55</v>
      </c>
      <c r="AE100" s="71">
        <f>VLOOKUP($A:$A,'4-Dünya İthahalat Göstergeleri'!$A:$M,3,0)</f>
        <v>-55</v>
      </c>
      <c r="AF100" s="75">
        <f>VLOOKUP($A:$A,'4-Dünya İthahalat Göstergeleri'!$A:$M,4,0)</f>
        <v>4</v>
      </c>
      <c r="AG100" s="71" t="str">
        <f>VLOOKUP($A:$A,'4-Dünya İthahalat Göstergeleri'!$A:$M,5,0)</f>
        <v>Tons</v>
      </c>
      <c r="AH100" s="75">
        <f>VLOOKUP($A:$A,'4-Dünya İthahalat Göstergeleri'!$A:$M,6,0)</f>
        <v>13750</v>
      </c>
      <c r="AI100" s="71">
        <f>VLOOKUP($A:$A,'4-Dünya İthahalat Göstergeleri'!$A:$M,7,0)</f>
        <v>0</v>
      </c>
      <c r="AJ100" s="75">
        <f>VLOOKUP($A:$A,'4-Dünya İthahalat Göstergeleri'!$A:$M,8,0)</f>
        <v>0</v>
      </c>
      <c r="AK100" s="71">
        <f>VLOOKUP($A:$A,'4-Dünya İthahalat Göstergeleri'!$A:$M,9,0)</f>
        <v>1775</v>
      </c>
      <c r="AL100" s="75">
        <f>VLOOKUP($A:$A,'4-Dünya İthahalat Göstergeleri'!$A:$M,10,0)</f>
        <v>2.839243088766096E-3</v>
      </c>
      <c r="AM100" s="71">
        <f>VLOOKUP($A:$A,'4-Dünya İthahalat Göstergeleri'!$A:$M,11,0)</f>
        <v>2330</v>
      </c>
      <c r="AN100" s="75" t="str">
        <f>VLOOKUP($A:$A,'4-Dünya İthahalat Göstergeleri'!$A:$M,12,0)</f>
        <v>0.33</v>
      </c>
      <c r="AO100" s="71">
        <f>VLOOKUP($A:$A,'4-Dünya İthahalat Göstergeleri'!$A:$M,13,0)</f>
        <v>0</v>
      </c>
      <c r="AP100" s="75" t="e">
        <f>VLOOKUP($A:$A,'5-Dünya Yıllar İhracatı'!$A:$F,2,0)</f>
        <v>#N/A</v>
      </c>
      <c r="AQ100" s="71" t="e">
        <f>VLOOKUP($A:$A,'5-Dünya Yıllar İhracatı'!$A:$F,3,0)</f>
        <v>#N/A</v>
      </c>
      <c r="AR100" s="75" t="e">
        <f>VLOOKUP($A:$A,'5-Dünya Yıllar İhracatı'!$A:$F,4,0)</f>
        <v>#N/A</v>
      </c>
      <c r="AS100" s="71" t="e">
        <f>VLOOKUP($A:$A,'5-Dünya Yıllar İhracatı'!$A:$F,5,0)</f>
        <v>#N/A</v>
      </c>
      <c r="AT100" s="75" t="e">
        <f>VLOOKUP($A:$A,'5-Dünya Yıllar İhracatı'!$A:$F,6,0)</f>
        <v>#N/A</v>
      </c>
      <c r="AU100" s="71" t="e">
        <f t="shared" si="8"/>
        <v>#N/A</v>
      </c>
      <c r="AV100" s="75" t="e">
        <f t="shared" si="9"/>
        <v>#N/A</v>
      </c>
      <c r="AW100" s="71">
        <f>VLOOKUP($A:$A,'6-TR Yıllar İhracatı'!$A:$H,2,0)</f>
        <v>0</v>
      </c>
      <c r="AX100" s="75">
        <f>VLOOKUP($A:$A,'6-TR Yıllar İhracatı'!$A:$H,3,0)</f>
        <v>0</v>
      </c>
      <c r="AY100" s="71">
        <f>VLOOKUP($A:$A,'6-TR Yıllar İhracatı'!$A:$H,4,0)</f>
        <v>0</v>
      </c>
      <c r="AZ100" s="75">
        <f>VLOOKUP($A:$A,'6-TR Yıllar İhracatı'!$A:$H,5,0)</f>
        <v>1</v>
      </c>
      <c r="BA100" s="71">
        <f>VLOOKUP($A:$A,'6-TR Yıllar İhracatı'!$A:$H,6,0)</f>
        <v>0</v>
      </c>
      <c r="BB100" s="75">
        <f>VLOOKUP($A:$A,'6-TR Yıllar İhracatı'!$A:$H,7,0)</f>
        <v>-1000</v>
      </c>
      <c r="BC100" s="71">
        <f>VLOOKUP($A:$A,'6-TR Yıllar İhracatı'!$A:$H,8,0)</f>
        <v>0</v>
      </c>
      <c r="BD100" s="75" t="e">
        <f>VLOOKUP($A:$A,'7-TR Çeyrek Yıllar İhracatı'!$A:$H,2,0)</f>
        <v>#N/A</v>
      </c>
      <c r="BE100" s="71" t="e">
        <f>VLOOKUP($A:$A,'7-TR Çeyrek Yıllar İhracatı'!$A:$H,3,0)</f>
        <v>#N/A</v>
      </c>
      <c r="BF100" s="75" t="e">
        <f>VLOOKUP($A:$A,'7-TR Çeyrek Yıllar İhracatı'!$A:$H,4,0)</f>
        <v>#N/A</v>
      </c>
      <c r="BG100" s="71" t="e">
        <f>VLOOKUP($A:$A,'7-TR Çeyrek Yıllar İhracatı'!$A:$H,5,0)</f>
        <v>#N/A</v>
      </c>
      <c r="BH100" s="75" t="e">
        <f>VLOOKUP($A:$A,'7-TR Çeyrek Yıllar İhracatı'!$A:$H,6,0)</f>
        <v>#N/A</v>
      </c>
      <c r="BI100" s="71" t="e">
        <f>VLOOKUP($A:$A,'7-TR Çeyrek Yıllar İhracatı'!$A:$H,7,0)</f>
        <v>#N/A</v>
      </c>
      <c r="BJ100" s="75">
        <f>VLOOKUP($A:$A,'8- TR Yıllar Birim İhracatı'!$A:$H,2,0)</f>
        <v>0</v>
      </c>
      <c r="BK100" s="71">
        <f>VLOOKUP($A:$A,'8- TR Yıllar Birim İhracatı'!$A:$H,3,0)</f>
        <v>0</v>
      </c>
      <c r="BL100" s="75">
        <f>VLOOKUP($A:$A,'8- TR Yıllar Birim İhracatı'!$A:$H,4,0)</f>
        <v>0</v>
      </c>
      <c r="BM100" s="71">
        <f>VLOOKUP($A:$A,'8- TR Yıllar Birim İhracatı'!$A:$H,5,0)</f>
        <v>0</v>
      </c>
      <c r="BN100" s="75">
        <f>VLOOKUP($A:$A,'8- TR Yıllar Birim İhracatı'!$A:$H,6,0)</f>
        <v>0</v>
      </c>
      <c r="BO100" s="71">
        <f>VLOOKUP($A:$A,'8- TR Yıllar Birim İhracatı'!$A:$H,7,0)</f>
        <v>0</v>
      </c>
      <c r="BP100" s="75">
        <f>VLOOKUP($A:$A,'8- TR Yıllar Birim İhracatı'!$A:$H,8,0)</f>
        <v>0</v>
      </c>
      <c r="BQ100" s="71">
        <f>VLOOKUP($A:$A,'9-Dünya Yıllar Birim İthalatı'!$A:$N,2,0)</f>
        <v>0</v>
      </c>
      <c r="BR100" s="75">
        <f>VLOOKUP($A:$A,'9-Dünya Yıllar Birim İthalatı'!$A:$N,3,0)</f>
        <v>0</v>
      </c>
      <c r="BS100" s="71">
        <f>VLOOKUP($A:$A,'9-Dünya Yıllar Birim İthalatı'!$A:$N,4,0)</f>
        <v>0</v>
      </c>
      <c r="BT100" s="75">
        <f>VLOOKUP($A:$A,'9-Dünya Yıllar Birim İthalatı'!$A:$N,5,0)</f>
        <v>0</v>
      </c>
      <c r="BU100" s="71">
        <f>VLOOKUP($A:$A,'9-Dünya Yıllar Birim İthalatı'!$A:$N,6,0)</f>
        <v>18000</v>
      </c>
      <c r="BV100" s="75" t="str">
        <f>VLOOKUP($A:$A,'9-Dünya Yıllar Birim İthalatı'!$A:$N,7,0)</f>
        <v>US Dollar/Tons</v>
      </c>
      <c r="BW100" s="71">
        <f>VLOOKUP($A:$A,'9-Dünya Yıllar Birim İthalatı'!$A:$N,8,0)</f>
        <v>0</v>
      </c>
      <c r="BX100" s="75" t="str">
        <f>VLOOKUP($A:$A,'9-Dünya Yıllar Birim İthalatı'!$A:$N,9,0)</f>
        <v>US Dollar/Tons</v>
      </c>
      <c r="BY100" s="71">
        <f>VLOOKUP($A:$A,'9-Dünya Yıllar Birim İthalatı'!$A:$N,10,0)</f>
        <v>13750</v>
      </c>
      <c r="BZ100" s="75" t="str">
        <f>VLOOKUP($A:$A,'9-Dünya Yıllar Birim İthalatı'!$A:$N,11,0)</f>
        <v>US Dollar/Tons</v>
      </c>
      <c r="CA100" s="71">
        <f>VLOOKUP($A:$A,'9-Dünya Yıllar Birim İthalatı'!$A:$N,12,0)</f>
        <v>55</v>
      </c>
      <c r="CB100" s="75">
        <f>VLOOKUP($A:$A,'9-Dünya Yıllar Birim İthalatı'!$A:$N,13,0)</f>
        <v>4</v>
      </c>
      <c r="CC100" s="71" t="str">
        <f>VLOOKUP($A:$A,'9-Dünya Yıllar Birim İthalatı'!$A:$N,14,0)</f>
        <v>Tons</v>
      </c>
    </row>
    <row r="101" spans="1:81" ht="27.6" x14ac:dyDescent="0.3">
      <c r="A101" s="69" t="s">
        <v>75</v>
      </c>
      <c r="B101" s="73">
        <v>0</v>
      </c>
      <c r="C101" s="73">
        <v>0</v>
      </c>
      <c r="D101" s="73">
        <v>0</v>
      </c>
      <c r="E101" s="73">
        <v>70</v>
      </c>
      <c r="F101" s="74">
        <v>54</v>
      </c>
      <c r="G101" s="73">
        <f t="shared" si="5"/>
        <v>-22.857142857142858</v>
      </c>
      <c r="H101" s="74">
        <f t="shared" si="6"/>
        <v>2.7876262433329272E-3</v>
      </c>
      <c r="I101" s="69" t="e">
        <f>VLOOKUP($A:$A,'2- Dünya Çeyrek Yıllar İthalatı'!$A:$F,2,0)</f>
        <v>#N/A</v>
      </c>
      <c r="J101" s="69" t="e">
        <f>VLOOKUP($A:$A,'2- Dünya Çeyrek Yıllar İthalatı'!$A:$F,3,0)</f>
        <v>#N/A</v>
      </c>
      <c r="K101" s="69" t="e">
        <f>VLOOKUP($A:$A,'2- Dünya Çeyrek Yıllar İthalatı'!$A:$F,4,0)</f>
        <v>#N/A</v>
      </c>
      <c r="L101" s="69" t="e">
        <f>VLOOKUP($A:$A,'2- Dünya Çeyrek Yıllar İthalatı'!$A:$F,5,0)</f>
        <v>#N/A</v>
      </c>
      <c r="M101" s="69" t="e">
        <f>VLOOKUP($A:$A,'2- Dünya Çeyrek Yıllar İthalatı'!$A:$F,6,0)</f>
        <v>#N/A</v>
      </c>
      <c r="N101" s="69" t="e">
        <f t="shared" si="7"/>
        <v>#N/A</v>
      </c>
      <c r="O101" s="69">
        <f>VLOOKUP($A:$A,'3-TR İhracat Göstergeleri'!$A:$P,2,0)</f>
        <v>1</v>
      </c>
      <c r="P101" s="73">
        <f>VLOOKUP($A:$A,'3-TR İhracat Göstergeleri'!$A:$P,3,0)</f>
        <v>1</v>
      </c>
      <c r="Q101" s="69">
        <f>VLOOKUP($A:$A,'3-TR İhracat Göstergeleri'!$A:$P,4,0)</f>
        <v>4.6929629021282584E-4</v>
      </c>
      <c r="R101" s="73">
        <f>VLOOKUP($A:$A,'3-TR İhracat Göstergeleri'!$A:$P,5,0)</f>
        <v>0</v>
      </c>
      <c r="S101" s="69" t="str">
        <f>VLOOKUP($A:$A,'3-TR İhracat Göstergeleri'!$A:$P,6,0)</f>
        <v>Tons</v>
      </c>
      <c r="T101" s="73">
        <f>VLOOKUP($A:$A,'3-TR İhracat Göstergeleri'!$A:$P,7,0)</f>
        <v>0</v>
      </c>
      <c r="U101" s="69">
        <f>VLOOKUP($A:$A,'3-TR İhracat Göstergeleri'!$A:$P,8,0)</f>
        <v>-87</v>
      </c>
      <c r="V101" s="73">
        <f>VLOOKUP($A:$A,'3-TR İhracat Göstergeleri'!$A:$P,9,0)</f>
        <v>0</v>
      </c>
      <c r="W101" s="69">
        <f>VLOOKUP($A:$A,'3-TR İhracat Göstergeleri'!$A:$P,10,0)</f>
        <v>0</v>
      </c>
      <c r="X101" s="73">
        <f>VLOOKUP($A:$A,'3-TR İhracat Göstergeleri'!$A:$P,11,0)</f>
        <v>98</v>
      </c>
      <c r="Y101" s="69">
        <f>VLOOKUP($A:$A,'3-TR İhracat Göstergeleri'!$A:$P,12,0)</f>
        <v>2.7876204871521669E-3</v>
      </c>
      <c r="Z101" s="73">
        <f>VLOOKUP($A:$A,'3-TR İhracat Göstergeleri'!$A:$P,13,0)</f>
        <v>0</v>
      </c>
      <c r="AA101" s="69">
        <f>VLOOKUP($A:$A,'3-TR İhracat Göstergeleri'!$A:$P,14,0)</f>
        <v>978</v>
      </c>
      <c r="AB101" s="73" t="str">
        <f>VLOOKUP($A:$A,'3-TR İhracat Göstergeleri'!$A:$P,15,0)</f>
        <v>0.56</v>
      </c>
      <c r="AC101" s="69">
        <f>VLOOKUP($A:$A,'3-TR İhracat Göstergeleri'!$A:$P,16,0)</f>
        <v>10</v>
      </c>
      <c r="AD101" s="73">
        <f>VLOOKUP($A:$A,'4-Dünya İthahalat Göstergeleri'!$A:$M,2,0)</f>
        <v>54</v>
      </c>
      <c r="AE101" s="69">
        <f>VLOOKUP($A:$A,'4-Dünya İthahalat Göstergeleri'!$A:$M,3,0)</f>
        <v>-18</v>
      </c>
      <c r="AF101" s="73">
        <f>VLOOKUP($A:$A,'4-Dünya İthahalat Göstergeleri'!$A:$M,4,0)</f>
        <v>16</v>
      </c>
      <c r="AG101" s="69" t="str">
        <f>VLOOKUP($A:$A,'4-Dünya İthahalat Göstergeleri'!$A:$M,5,0)</f>
        <v>Tons</v>
      </c>
      <c r="AH101" s="73">
        <f>VLOOKUP($A:$A,'4-Dünya İthahalat Göstergeleri'!$A:$M,6,0)</f>
        <v>3375</v>
      </c>
      <c r="AI101" s="69">
        <f>VLOOKUP($A:$A,'4-Dünya İthahalat Göstergeleri'!$A:$M,7,0)</f>
        <v>0</v>
      </c>
      <c r="AJ101" s="73">
        <f>VLOOKUP($A:$A,'4-Dünya İthahalat Göstergeleri'!$A:$M,8,0)</f>
        <v>0</v>
      </c>
      <c r="AK101" s="69">
        <f>VLOOKUP($A:$A,'4-Dünya İthahalat Göstergeleri'!$A:$M,9,0)</f>
        <v>-23</v>
      </c>
      <c r="AL101" s="73">
        <f>VLOOKUP($A:$A,'4-Dünya İthahalat Göstergeleri'!$A:$M,10,0)</f>
        <v>2.7876204871521669E-3</v>
      </c>
      <c r="AM101" s="69">
        <f>VLOOKUP($A:$A,'4-Dünya İthahalat Göstergeleri'!$A:$M,11,0)</f>
        <v>978</v>
      </c>
      <c r="AN101" s="73" t="str">
        <f>VLOOKUP($A:$A,'4-Dünya İthahalat Göstergeleri'!$A:$M,12,0)</f>
        <v>0.56</v>
      </c>
      <c r="AO101" s="69">
        <f>VLOOKUP($A:$A,'4-Dünya İthahalat Göstergeleri'!$A:$M,13,0)</f>
        <v>45482</v>
      </c>
      <c r="AP101" s="73">
        <f>VLOOKUP($A:$A,'5-Dünya Yıllar İhracatı'!$A:$F,2,0)</f>
        <v>0</v>
      </c>
      <c r="AQ101" s="69">
        <f>VLOOKUP($A:$A,'5-Dünya Yıllar İhracatı'!$A:$F,3,0)</f>
        <v>0</v>
      </c>
      <c r="AR101" s="73">
        <f>VLOOKUP($A:$A,'5-Dünya Yıllar İhracatı'!$A:$F,4,0)</f>
        <v>6</v>
      </c>
      <c r="AS101" s="69">
        <f>VLOOKUP($A:$A,'5-Dünya Yıllar İhracatı'!$A:$F,5,0)</f>
        <v>47942</v>
      </c>
      <c r="AT101" s="73">
        <f>VLOOKUP($A:$A,'5-Dünya Yıllar İhracatı'!$A:$F,6,0)</f>
        <v>36</v>
      </c>
      <c r="AU101" s="69">
        <f t="shared" si="8"/>
        <v>-99.924909265362317</v>
      </c>
      <c r="AV101" s="73">
        <f t="shared" si="9"/>
        <v>409.69344721277679</v>
      </c>
      <c r="AW101" s="69">
        <f>VLOOKUP($A:$A,'6-TR Yıllar İhracatı'!$A:$H,2,0)</f>
        <v>427</v>
      </c>
      <c r="AX101" s="73">
        <f>VLOOKUP($A:$A,'6-TR Yıllar İhracatı'!$A:$H,3,0)</f>
        <v>385</v>
      </c>
      <c r="AY101" s="69">
        <f>VLOOKUP($A:$A,'6-TR Yıllar İhracatı'!$A:$H,4,0)</f>
        <v>1421</v>
      </c>
      <c r="AZ101" s="73">
        <f>VLOOKUP($A:$A,'6-TR Yıllar İhracatı'!$A:$H,5,0)</f>
        <v>0</v>
      </c>
      <c r="BA101" s="69">
        <f>VLOOKUP($A:$A,'6-TR Yıllar İhracatı'!$A:$H,6,0)</f>
        <v>1</v>
      </c>
      <c r="BB101" s="73" t="e">
        <f>VLOOKUP($A:$A,'6-TR Yıllar İhracatı'!$A:$H,7,0)</f>
        <v>#DIV/0!</v>
      </c>
      <c r="BC101" s="69">
        <f>VLOOKUP($A:$A,'6-TR Yıllar İhracatı'!$A:$H,8,0)</f>
        <v>4.6929629021282584E-4</v>
      </c>
      <c r="BD101" s="73" t="e">
        <f>VLOOKUP($A:$A,'7-TR Çeyrek Yıllar İhracatı'!$A:$H,2,0)</f>
        <v>#N/A</v>
      </c>
      <c r="BE101" s="69" t="e">
        <f>VLOOKUP($A:$A,'7-TR Çeyrek Yıllar İhracatı'!$A:$H,3,0)</f>
        <v>#N/A</v>
      </c>
      <c r="BF101" s="73" t="e">
        <f>VLOOKUP($A:$A,'7-TR Çeyrek Yıllar İhracatı'!$A:$H,4,0)</f>
        <v>#N/A</v>
      </c>
      <c r="BG101" s="69" t="e">
        <f>VLOOKUP($A:$A,'7-TR Çeyrek Yıllar İhracatı'!$A:$H,5,0)</f>
        <v>#N/A</v>
      </c>
      <c r="BH101" s="73" t="e">
        <f>VLOOKUP($A:$A,'7-TR Çeyrek Yıllar İhracatı'!$A:$H,6,0)</f>
        <v>#N/A</v>
      </c>
      <c r="BI101" s="69" t="e">
        <f>VLOOKUP($A:$A,'7-TR Çeyrek Yıllar İhracatı'!$A:$H,7,0)</f>
        <v>#N/A</v>
      </c>
      <c r="BJ101" s="73">
        <f>VLOOKUP($A:$A,'8- TR Yıllar Birim İhracatı'!$A:$H,2,0)</f>
        <v>8540</v>
      </c>
      <c r="BK101" s="69">
        <f>VLOOKUP($A:$A,'8- TR Yıllar Birim İhracatı'!$A:$H,3,0)</f>
        <v>10132</v>
      </c>
      <c r="BL101" s="73">
        <f>VLOOKUP($A:$A,'8- TR Yıllar Birim İhracatı'!$A:$H,4,0)</f>
        <v>10604</v>
      </c>
      <c r="BM101" s="69">
        <f>VLOOKUP($A:$A,'8- TR Yıllar Birim İhracatı'!$A:$H,5,0)</f>
        <v>0</v>
      </c>
      <c r="BN101" s="73">
        <f>VLOOKUP($A:$A,'8- TR Yıllar Birim İhracatı'!$A:$H,6,0)</f>
        <v>0</v>
      </c>
      <c r="BO101" s="69">
        <f>VLOOKUP($A:$A,'8- TR Yıllar Birim İhracatı'!$A:$H,7,0)</f>
        <v>1</v>
      </c>
      <c r="BP101" s="73">
        <f>VLOOKUP($A:$A,'8- TR Yıllar Birim İhracatı'!$A:$H,8,0)</f>
        <v>0</v>
      </c>
      <c r="BQ101" s="69">
        <f>VLOOKUP($A:$A,'9-Dünya Yıllar Birim İthalatı'!$A:$N,2,0)</f>
        <v>0</v>
      </c>
      <c r="BR101" s="73">
        <f>VLOOKUP($A:$A,'9-Dünya Yıllar Birim İthalatı'!$A:$N,3,0)</f>
        <v>0</v>
      </c>
      <c r="BS101" s="69">
        <f>VLOOKUP($A:$A,'9-Dünya Yıllar Birim İthalatı'!$A:$N,4,0)</f>
        <v>0</v>
      </c>
      <c r="BT101" s="73">
        <f>VLOOKUP($A:$A,'9-Dünya Yıllar Birim İthalatı'!$A:$N,5,0)</f>
        <v>0</v>
      </c>
      <c r="BU101" s="69">
        <f>VLOOKUP($A:$A,'9-Dünya Yıllar Birim İthalatı'!$A:$N,6,0)</f>
        <v>0</v>
      </c>
      <c r="BV101" s="73">
        <f>VLOOKUP($A:$A,'9-Dünya Yıllar Birim İthalatı'!$A:$N,7,0)</f>
        <v>0</v>
      </c>
      <c r="BW101" s="69">
        <f>VLOOKUP($A:$A,'9-Dünya Yıllar Birim İthalatı'!$A:$N,8,0)</f>
        <v>3182</v>
      </c>
      <c r="BX101" s="73" t="str">
        <f>VLOOKUP($A:$A,'9-Dünya Yıllar Birim İthalatı'!$A:$N,9,0)</f>
        <v>US Dollar/Tons</v>
      </c>
      <c r="BY101" s="69">
        <f>VLOOKUP($A:$A,'9-Dünya Yıllar Birim İthalatı'!$A:$N,10,0)</f>
        <v>3375</v>
      </c>
      <c r="BZ101" s="73" t="str">
        <f>VLOOKUP($A:$A,'9-Dünya Yıllar Birim İthalatı'!$A:$N,11,0)</f>
        <v>US Dollar/Tons</v>
      </c>
      <c r="CA101" s="69">
        <f>VLOOKUP($A:$A,'9-Dünya Yıllar Birim İthalatı'!$A:$N,12,0)</f>
        <v>54</v>
      </c>
      <c r="CB101" s="73">
        <f>VLOOKUP($A:$A,'9-Dünya Yıllar Birim İthalatı'!$A:$N,13,0)</f>
        <v>16</v>
      </c>
      <c r="CC101" s="69" t="str">
        <f>VLOOKUP($A:$A,'9-Dünya Yıllar Birim İthalatı'!$A:$N,14,0)</f>
        <v>Tons</v>
      </c>
    </row>
    <row r="102" spans="1:81" ht="27.6" x14ac:dyDescent="0.3">
      <c r="A102" s="71" t="s">
        <v>74</v>
      </c>
      <c r="B102" s="75">
        <v>0</v>
      </c>
      <c r="C102" s="75">
        <v>4</v>
      </c>
      <c r="D102" s="75">
        <v>42</v>
      </c>
      <c r="E102" s="75">
        <v>30</v>
      </c>
      <c r="F102" s="72">
        <v>49</v>
      </c>
      <c r="G102" s="75">
        <f t="shared" si="5"/>
        <v>63.333333333333329</v>
      </c>
      <c r="H102" s="72">
        <f t="shared" si="6"/>
        <v>2.5295127022835822E-3</v>
      </c>
      <c r="I102" s="71" t="e">
        <f>VLOOKUP($A:$A,'2- Dünya Çeyrek Yıllar İthalatı'!$A:$F,2,0)</f>
        <v>#N/A</v>
      </c>
      <c r="J102" s="71" t="e">
        <f>VLOOKUP($A:$A,'2- Dünya Çeyrek Yıllar İthalatı'!$A:$F,3,0)</f>
        <v>#N/A</v>
      </c>
      <c r="K102" s="71" t="e">
        <f>VLOOKUP($A:$A,'2- Dünya Çeyrek Yıllar İthalatı'!$A:$F,4,0)</f>
        <v>#N/A</v>
      </c>
      <c r="L102" s="71" t="e">
        <f>VLOOKUP($A:$A,'2- Dünya Çeyrek Yıllar İthalatı'!$A:$F,5,0)</f>
        <v>#N/A</v>
      </c>
      <c r="M102" s="71" t="e">
        <f>VLOOKUP($A:$A,'2- Dünya Çeyrek Yıllar İthalatı'!$A:$F,6,0)</f>
        <v>#N/A</v>
      </c>
      <c r="N102" s="71" t="e">
        <f t="shared" si="7"/>
        <v>#N/A</v>
      </c>
      <c r="O102" s="71">
        <f>VLOOKUP($A:$A,'3-TR İhracat Göstergeleri'!$A:$P,2,0)</f>
        <v>45</v>
      </c>
      <c r="P102" s="75">
        <f>VLOOKUP($A:$A,'3-TR İhracat Göstergeleri'!$A:$P,3,0)</f>
        <v>45</v>
      </c>
      <c r="Q102" s="71">
        <f>VLOOKUP($A:$A,'3-TR İhracat Göstergeleri'!$A:$P,4,0)</f>
        <v>2.1118333059577162E-2</v>
      </c>
      <c r="R102" s="75">
        <f>VLOOKUP($A:$A,'3-TR İhracat Göstergeleri'!$A:$P,5,0)</f>
        <v>4</v>
      </c>
      <c r="S102" s="71" t="str">
        <f>VLOOKUP($A:$A,'3-TR İhracat Göstergeleri'!$A:$P,6,0)</f>
        <v>Tons</v>
      </c>
      <c r="T102" s="75">
        <f>VLOOKUP($A:$A,'3-TR İhracat Göstergeleri'!$A:$P,7,0)</f>
        <v>11250</v>
      </c>
      <c r="U102" s="71">
        <f>VLOOKUP($A:$A,'3-TR İhracat Göstergeleri'!$A:$P,8,0)</f>
        <v>0</v>
      </c>
      <c r="V102" s="75">
        <f>VLOOKUP($A:$A,'3-TR İhracat Göstergeleri'!$A:$P,9,0)</f>
        <v>0</v>
      </c>
      <c r="W102" s="71">
        <f>VLOOKUP($A:$A,'3-TR İhracat Göstergeleri'!$A:$P,10,0)</f>
        <v>-35</v>
      </c>
      <c r="X102" s="75">
        <f>VLOOKUP($A:$A,'3-TR İhracat Göstergeleri'!$A:$P,11,0)</f>
        <v>99</v>
      </c>
      <c r="Y102" s="71">
        <f>VLOOKUP($A:$A,'3-TR İhracat Göstergeleri'!$A:$P,12,0)</f>
        <v>2.5295074790825222E-3</v>
      </c>
      <c r="Z102" s="75">
        <f>VLOOKUP($A:$A,'3-TR İhracat Göstergeleri'!$A:$P,13,0)</f>
        <v>0</v>
      </c>
      <c r="AA102" s="71">
        <f>VLOOKUP($A:$A,'3-TR İhracat Göstergeleri'!$A:$P,14,0)</f>
        <v>1958</v>
      </c>
      <c r="AB102" s="75" t="str">
        <f>VLOOKUP($A:$A,'3-TR İhracat Göstergeleri'!$A:$P,15,0)</f>
        <v>0.85</v>
      </c>
      <c r="AC102" s="71">
        <f>VLOOKUP($A:$A,'3-TR İhracat Göstergeleri'!$A:$P,16,0)</f>
        <v>5</v>
      </c>
      <c r="AD102" s="75">
        <f>VLOOKUP($A:$A,'4-Dünya İthahalat Göstergeleri'!$A:$M,2,0)</f>
        <v>49</v>
      </c>
      <c r="AE102" s="71">
        <f>VLOOKUP($A:$A,'4-Dünya İthahalat Göstergeleri'!$A:$M,3,0)</f>
        <v>-49</v>
      </c>
      <c r="AF102" s="75">
        <f>VLOOKUP($A:$A,'4-Dünya İthahalat Göstergeleri'!$A:$M,4,0)</f>
        <v>4</v>
      </c>
      <c r="AG102" s="71" t="str">
        <f>VLOOKUP($A:$A,'4-Dünya İthahalat Göstergeleri'!$A:$M,5,0)</f>
        <v>Tons</v>
      </c>
      <c r="AH102" s="75">
        <f>VLOOKUP($A:$A,'4-Dünya İthahalat Göstergeleri'!$A:$M,6,0)</f>
        <v>12250</v>
      </c>
      <c r="AI102" s="71">
        <f>VLOOKUP($A:$A,'4-Dünya İthahalat Göstergeleri'!$A:$M,7,0)</f>
        <v>0</v>
      </c>
      <c r="AJ102" s="75">
        <f>VLOOKUP($A:$A,'4-Dünya İthahalat Göstergeleri'!$A:$M,8,0)</f>
        <v>0</v>
      </c>
      <c r="AK102" s="71">
        <f>VLOOKUP($A:$A,'4-Dünya İthahalat Göstergeleri'!$A:$M,9,0)</f>
        <v>-36</v>
      </c>
      <c r="AL102" s="75">
        <f>VLOOKUP($A:$A,'4-Dünya İthahalat Göstergeleri'!$A:$M,10,0)</f>
        <v>2.5295074790825222E-3</v>
      </c>
      <c r="AM102" s="71">
        <f>VLOOKUP($A:$A,'4-Dünya İthahalat Göstergeleri'!$A:$M,11,0)</f>
        <v>1958</v>
      </c>
      <c r="AN102" s="75" t="str">
        <f>VLOOKUP($A:$A,'4-Dünya İthahalat Göstergeleri'!$A:$M,12,0)</f>
        <v>0.85</v>
      </c>
      <c r="AO102" s="71">
        <f>VLOOKUP($A:$A,'4-Dünya İthahalat Göstergeleri'!$A:$M,13,0)</f>
        <v>45416</v>
      </c>
      <c r="AP102" s="75">
        <f>VLOOKUP($A:$A,'5-Dünya Yıllar İhracatı'!$A:$F,2,0)</f>
        <v>0</v>
      </c>
      <c r="AQ102" s="71">
        <f>VLOOKUP($A:$A,'5-Dünya Yıllar İhracatı'!$A:$F,3,0)</f>
        <v>0</v>
      </c>
      <c r="AR102" s="75">
        <f>VLOOKUP($A:$A,'5-Dünya Yıllar İhracatı'!$A:$F,4,0)</f>
        <v>4</v>
      </c>
      <c r="AS102" s="71">
        <f>VLOOKUP($A:$A,'5-Dünya Yıllar İhracatı'!$A:$F,5,0)</f>
        <v>2</v>
      </c>
      <c r="AT102" s="75">
        <f>VLOOKUP($A:$A,'5-Dünya Yıllar İhracatı'!$A:$F,6,0)</f>
        <v>0</v>
      </c>
      <c r="AU102" s="71">
        <f t="shared" si="8"/>
        <v>-100</v>
      </c>
      <c r="AV102" s="75">
        <f t="shared" si="9"/>
        <v>410.00132021615127</v>
      </c>
      <c r="AW102" s="71">
        <f>VLOOKUP($A:$A,'6-TR Yıllar İhracatı'!$A:$H,2,0)</f>
        <v>0</v>
      </c>
      <c r="AX102" s="75">
        <f>VLOOKUP($A:$A,'6-TR Yıllar İhracatı'!$A:$H,3,0)</f>
        <v>0</v>
      </c>
      <c r="AY102" s="71">
        <f>VLOOKUP($A:$A,'6-TR Yıllar İhracatı'!$A:$H,4,0)</f>
        <v>109</v>
      </c>
      <c r="AZ102" s="75">
        <f>VLOOKUP($A:$A,'6-TR Yıllar İhracatı'!$A:$H,5,0)</f>
        <v>69</v>
      </c>
      <c r="BA102" s="71">
        <f>VLOOKUP($A:$A,'6-TR Yıllar İhracatı'!$A:$H,6,0)</f>
        <v>45</v>
      </c>
      <c r="BB102" s="75">
        <f>VLOOKUP($A:$A,'6-TR Yıllar İhracatı'!$A:$H,7,0)</f>
        <v>-347.82608695652175</v>
      </c>
      <c r="BC102" s="71">
        <f>VLOOKUP($A:$A,'6-TR Yıllar İhracatı'!$A:$H,8,0)</f>
        <v>2.1118333059577162E-2</v>
      </c>
      <c r="BD102" s="75">
        <f>VLOOKUP($A:$A,'7-TR Çeyrek Yıllar İhracatı'!$A:$H,2,0)</f>
        <v>10</v>
      </c>
      <c r="BE102" s="71">
        <f>VLOOKUP($A:$A,'7-TR Çeyrek Yıllar İhracatı'!$A:$H,3,0)</f>
        <v>6</v>
      </c>
      <c r="BF102" s="75">
        <f>VLOOKUP($A:$A,'7-TR Çeyrek Yıllar İhracatı'!$A:$H,4,0)</f>
        <v>15</v>
      </c>
      <c r="BG102" s="71">
        <f>VLOOKUP($A:$A,'7-TR Çeyrek Yıllar İhracatı'!$A:$H,5,0)</f>
        <v>5</v>
      </c>
      <c r="BH102" s="75">
        <f>VLOOKUP($A:$A,'7-TR Çeyrek Yıllar İhracatı'!$A:$H,6,0)</f>
        <v>5</v>
      </c>
      <c r="BI102" s="71">
        <f>VLOOKUP($A:$A,'7-TR Çeyrek Yıllar İhracatı'!$A:$H,7,0)</f>
        <v>-50</v>
      </c>
      <c r="BJ102" s="75">
        <f>VLOOKUP($A:$A,'8- TR Yıllar Birim İhracatı'!$A:$H,2,0)</f>
        <v>0</v>
      </c>
      <c r="BK102" s="71">
        <f>VLOOKUP($A:$A,'8- TR Yıllar Birim İhracatı'!$A:$H,3,0)</f>
        <v>0</v>
      </c>
      <c r="BL102" s="75">
        <f>VLOOKUP($A:$A,'8- TR Yıllar Birim İhracatı'!$A:$H,4,0)</f>
        <v>12111</v>
      </c>
      <c r="BM102" s="71">
        <f>VLOOKUP($A:$A,'8- TR Yıllar Birim İhracatı'!$A:$H,5,0)</f>
        <v>13800</v>
      </c>
      <c r="BN102" s="75">
        <f>VLOOKUP($A:$A,'8- TR Yıllar Birim İhracatı'!$A:$H,6,0)</f>
        <v>11250</v>
      </c>
      <c r="BO102" s="71">
        <f>VLOOKUP($A:$A,'8- TR Yıllar Birim İhracatı'!$A:$H,7,0)</f>
        <v>45</v>
      </c>
      <c r="BP102" s="75">
        <f>VLOOKUP($A:$A,'8- TR Yıllar Birim İhracatı'!$A:$H,8,0)</f>
        <v>4</v>
      </c>
      <c r="BQ102" s="71">
        <f>VLOOKUP($A:$A,'9-Dünya Yıllar Birim İthalatı'!$A:$N,2,0)</f>
        <v>0</v>
      </c>
      <c r="BR102" s="75">
        <f>VLOOKUP($A:$A,'9-Dünya Yıllar Birim İthalatı'!$A:$N,3,0)</f>
        <v>0</v>
      </c>
      <c r="BS102" s="71">
        <f>VLOOKUP($A:$A,'9-Dünya Yıllar Birim İthalatı'!$A:$N,4,0)</f>
        <v>0</v>
      </c>
      <c r="BT102" s="75" t="str">
        <f>VLOOKUP($A:$A,'9-Dünya Yıllar Birim İthalatı'!$A:$N,5,0)</f>
        <v>US Dollar/Tons</v>
      </c>
      <c r="BU102" s="71">
        <f>VLOOKUP($A:$A,'9-Dünya Yıllar Birim İthalatı'!$A:$N,6,0)</f>
        <v>1200</v>
      </c>
      <c r="BV102" s="75" t="str">
        <f>VLOOKUP($A:$A,'9-Dünya Yıllar Birim İthalatı'!$A:$N,7,0)</f>
        <v>US Dollar/Tons</v>
      </c>
      <c r="BW102" s="71">
        <f>VLOOKUP($A:$A,'9-Dünya Yıllar Birim İthalatı'!$A:$N,8,0)</f>
        <v>7500</v>
      </c>
      <c r="BX102" s="75" t="str">
        <f>VLOOKUP($A:$A,'9-Dünya Yıllar Birim İthalatı'!$A:$N,9,0)</f>
        <v>US Dollar/Tons</v>
      </c>
      <c r="BY102" s="71">
        <f>VLOOKUP($A:$A,'9-Dünya Yıllar Birim İthalatı'!$A:$N,10,0)</f>
        <v>12250</v>
      </c>
      <c r="BZ102" s="75" t="str">
        <f>VLOOKUP($A:$A,'9-Dünya Yıllar Birim İthalatı'!$A:$N,11,0)</f>
        <v>US Dollar/Tons</v>
      </c>
      <c r="CA102" s="71">
        <f>VLOOKUP($A:$A,'9-Dünya Yıllar Birim İthalatı'!$A:$N,12,0)</f>
        <v>49</v>
      </c>
      <c r="CB102" s="75">
        <f>VLOOKUP($A:$A,'9-Dünya Yıllar Birim İthalatı'!$A:$N,13,0)</f>
        <v>4</v>
      </c>
      <c r="CC102" s="71" t="str">
        <f>VLOOKUP($A:$A,'9-Dünya Yıllar Birim İthalatı'!$A:$N,14,0)</f>
        <v>Tons</v>
      </c>
    </row>
    <row r="103" spans="1:81" ht="27.6" x14ac:dyDescent="0.3">
      <c r="A103" s="69" t="s">
        <v>73</v>
      </c>
      <c r="B103" s="73">
        <v>6</v>
      </c>
      <c r="C103" s="73"/>
      <c r="D103" s="73">
        <v>14</v>
      </c>
      <c r="E103" s="73">
        <v>30</v>
      </c>
      <c r="F103" s="74">
        <v>49</v>
      </c>
      <c r="G103" s="73">
        <f t="shared" si="5"/>
        <v>63.333333333333329</v>
      </c>
      <c r="H103" s="74">
        <f t="shared" si="6"/>
        <v>2.5295127022835822E-3</v>
      </c>
      <c r="I103" s="69" t="e">
        <f>VLOOKUP($A:$A,'2- Dünya Çeyrek Yıllar İthalatı'!$A:$F,2,0)</f>
        <v>#N/A</v>
      </c>
      <c r="J103" s="69" t="e">
        <f>VLOOKUP($A:$A,'2- Dünya Çeyrek Yıllar İthalatı'!$A:$F,3,0)</f>
        <v>#N/A</v>
      </c>
      <c r="K103" s="69" t="e">
        <f>VLOOKUP($A:$A,'2- Dünya Çeyrek Yıllar İthalatı'!$A:$F,4,0)</f>
        <v>#N/A</v>
      </c>
      <c r="L103" s="69" t="e">
        <f>VLOOKUP($A:$A,'2- Dünya Çeyrek Yıllar İthalatı'!$A:$F,5,0)</f>
        <v>#N/A</v>
      </c>
      <c r="M103" s="69" t="e">
        <f>VLOOKUP($A:$A,'2- Dünya Çeyrek Yıllar İthalatı'!$A:$F,6,0)</f>
        <v>#N/A</v>
      </c>
      <c r="N103" s="69" t="e">
        <f t="shared" si="7"/>
        <v>#N/A</v>
      </c>
      <c r="O103" s="69">
        <f>VLOOKUP($A:$A,'3-TR İhracat Göstergeleri'!$A:$P,2,0)</f>
        <v>0</v>
      </c>
      <c r="P103" s="73">
        <f>VLOOKUP($A:$A,'3-TR İhracat Göstergeleri'!$A:$P,3,0)</f>
        <v>0</v>
      </c>
      <c r="Q103" s="69">
        <f>VLOOKUP($A:$A,'3-TR İhracat Göstergeleri'!$A:$P,4,0)</f>
        <v>0</v>
      </c>
      <c r="R103" s="73">
        <f>VLOOKUP($A:$A,'3-TR İhracat Göstergeleri'!$A:$P,5,0)</f>
        <v>0</v>
      </c>
      <c r="S103" s="69">
        <f>VLOOKUP($A:$A,'3-TR İhracat Göstergeleri'!$A:$P,6,0)</f>
        <v>0</v>
      </c>
      <c r="T103" s="73">
        <f>VLOOKUP($A:$A,'3-TR İhracat Göstergeleri'!$A:$P,7,0)</f>
        <v>0</v>
      </c>
      <c r="U103" s="69">
        <f>VLOOKUP($A:$A,'3-TR İhracat Göstergeleri'!$A:$P,8,0)</f>
        <v>0</v>
      </c>
      <c r="V103" s="73">
        <f>VLOOKUP($A:$A,'3-TR İhracat Göstergeleri'!$A:$P,9,0)</f>
        <v>0</v>
      </c>
      <c r="W103" s="69">
        <f>VLOOKUP($A:$A,'3-TR İhracat Göstergeleri'!$A:$P,10,0)</f>
        <v>0</v>
      </c>
      <c r="X103" s="73">
        <f>VLOOKUP($A:$A,'3-TR İhracat Göstergeleri'!$A:$P,11,0)</f>
        <v>100</v>
      </c>
      <c r="Y103" s="69">
        <f>VLOOKUP($A:$A,'3-TR İhracat Göstergeleri'!$A:$P,12,0)</f>
        <v>2.5295074790825222E-3</v>
      </c>
      <c r="Z103" s="73">
        <f>VLOOKUP($A:$A,'3-TR İhracat Göstergeleri'!$A:$P,13,0)</f>
        <v>69</v>
      </c>
      <c r="AA103" s="69">
        <f>VLOOKUP($A:$A,'3-TR İhracat Göstergeleri'!$A:$P,14,0)</f>
        <v>9076</v>
      </c>
      <c r="AB103" s="73" t="str">
        <f>VLOOKUP($A:$A,'3-TR İhracat Göstergeleri'!$A:$P,15,0)</f>
        <v>0.32</v>
      </c>
      <c r="AC103" s="69">
        <f>VLOOKUP($A:$A,'3-TR İhracat Göstergeleri'!$A:$P,16,0)</f>
        <v>20</v>
      </c>
      <c r="AD103" s="73">
        <f>VLOOKUP($A:$A,'4-Dünya İthahalat Göstergeleri'!$A:$M,2,0)</f>
        <v>49</v>
      </c>
      <c r="AE103" s="69">
        <f>VLOOKUP($A:$A,'4-Dünya İthahalat Göstergeleri'!$A:$M,3,0)</f>
        <v>-49</v>
      </c>
      <c r="AF103" s="73">
        <f>VLOOKUP($A:$A,'4-Dünya İthahalat Göstergeleri'!$A:$M,4,0)</f>
        <v>34</v>
      </c>
      <c r="AG103" s="69" t="str">
        <f>VLOOKUP($A:$A,'4-Dünya İthahalat Göstergeleri'!$A:$M,5,0)</f>
        <v>Tons</v>
      </c>
      <c r="AH103" s="73">
        <f>VLOOKUP($A:$A,'4-Dünya İthahalat Göstergeleri'!$A:$M,6,0)</f>
        <v>1441</v>
      </c>
      <c r="AI103" s="69">
        <f>VLOOKUP($A:$A,'4-Dünya İthahalat Göstergeleri'!$A:$M,7,0)</f>
        <v>69</v>
      </c>
      <c r="AJ103" s="73">
        <f>VLOOKUP($A:$A,'4-Dünya İthahalat Göstergeleri'!$A:$M,8,0)</f>
        <v>71</v>
      </c>
      <c r="AK103" s="69">
        <f>VLOOKUP($A:$A,'4-Dünya İthahalat Göstergeleri'!$A:$M,9,0)</f>
        <v>63</v>
      </c>
      <c r="AL103" s="73">
        <f>VLOOKUP($A:$A,'4-Dünya İthahalat Göstergeleri'!$A:$M,10,0)</f>
        <v>2.5295074790825222E-3</v>
      </c>
      <c r="AM103" s="69">
        <f>VLOOKUP($A:$A,'4-Dünya İthahalat Göstergeleri'!$A:$M,11,0)</f>
        <v>9076</v>
      </c>
      <c r="AN103" s="73" t="str">
        <f>VLOOKUP($A:$A,'4-Dünya İthahalat Göstergeleri'!$A:$M,12,0)</f>
        <v>0.32</v>
      </c>
      <c r="AO103" s="69">
        <f>VLOOKUP($A:$A,'4-Dünya İthahalat Göstergeleri'!$A:$M,13,0)</f>
        <v>45522</v>
      </c>
      <c r="AP103" s="73" t="e">
        <f>VLOOKUP($A:$A,'5-Dünya Yıllar İhracatı'!$A:$F,2,0)</f>
        <v>#N/A</v>
      </c>
      <c r="AQ103" s="69" t="e">
        <f>VLOOKUP($A:$A,'5-Dünya Yıllar İhracatı'!$A:$F,3,0)</f>
        <v>#N/A</v>
      </c>
      <c r="AR103" s="73" t="e">
        <f>VLOOKUP($A:$A,'5-Dünya Yıllar İhracatı'!$A:$F,4,0)</f>
        <v>#N/A</v>
      </c>
      <c r="AS103" s="69" t="e">
        <f>VLOOKUP($A:$A,'5-Dünya Yıllar İhracatı'!$A:$F,5,0)</f>
        <v>#N/A</v>
      </c>
      <c r="AT103" s="73" t="e">
        <f>VLOOKUP($A:$A,'5-Dünya Yıllar İhracatı'!$A:$F,6,0)</f>
        <v>#N/A</v>
      </c>
      <c r="AU103" s="69" t="e">
        <f t="shared" si="8"/>
        <v>#N/A</v>
      </c>
      <c r="AV103" s="73" t="e">
        <f t="shared" si="9"/>
        <v>#N/A</v>
      </c>
      <c r="AW103" s="69">
        <f>VLOOKUP($A:$A,'6-TR Yıllar İhracatı'!$A:$H,2,0)</f>
        <v>0</v>
      </c>
      <c r="AX103" s="73">
        <f>VLOOKUP($A:$A,'6-TR Yıllar İhracatı'!$A:$H,3,0)</f>
        <v>0</v>
      </c>
      <c r="AY103" s="69">
        <f>VLOOKUP($A:$A,'6-TR Yıllar İhracatı'!$A:$H,4,0)</f>
        <v>1</v>
      </c>
      <c r="AZ103" s="73">
        <f>VLOOKUP($A:$A,'6-TR Yıllar İhracatı'!$A:$H,5,0)</f>
        <v>1</v>
      </c>
      <c r="BA103" s="69">
        <f>VLOOKUP($A:$A,'6-TR Yıllar İhracatı'!$A:$H,6,0)</f>
        <v>0</v>
      </c>
      <c r="BB103" s="73">
        <f>VLOOKUP($A:$A,'6-TR Yıllar İhracatı'!$A:$H,7,0)</f>
        <v>-1000</v>
      </c>
      <c r="BC103" s="69">
        <f>VLOOKUP($A:$A,'6-TR Yıllar İhracatı'!$A:$H,8,0)</f>
        <v>0</v>
      </c>
      <c r="BD103" s="73" t="e">
        <f>VLOOKUP($A:$A,'7-TR Çeyrek Yıllar İhracatı'!$A:$H,2,0)</f>
        <v>#N/A</v>
      </c>
      <c r="BE103" s="69" t="e">
        <f>VLOOKUP($A:$A,'7-TR Çeyrek Yıllar İhracatı'!$A:$H,3,0)</f>
        <v>#N/A</v>
      </c>
      <c r="BF103" s="73" t="e">
        <f>VLOOKUP($A:$A,'7-TR Çeyrek Yıllar İhracatı'!$A:$H,4,0)</f>
        <v>#N/A</v>
      </c>
      <c r="BG103" s="69" t="e">
        <f>VLOOKUP($A:$A,'7-TR Çeyrek Yıllar İhracatı'!$A:$H,5,0)</f>
        <v>#N/A</v>
      </c>
      <c r="BH103" s="73" t="e">
        <f>VLOOKUP($A:$A,'7-TR Çeyrek Yıllar İhracatı'!$A:$H,6,0)</f>
        <v>#N/A</v>
      </c>
      <c r="BI103" s="69" t="e">
        <f>VLOOKUP($A:$A,'7-TR Çeyrek Yıllar İhracatı'!$A:$H,7,0)</f>
        <v>#N/A</v>
      </c>
      <c r="BJ103" s="73">
        <f>VLOOKUP($A:$A,'8- TR Yıllar Birim İhracatı'!$A:$H,2,0)</f>
        <v>0</v>
      </c>
      <c r="BK103" s="69">
        <f>VLOOKUP($A:$A,'8- TR Yıllar Birim İhracatı'!$A:$H,3,0)</f>
        <v>0</v>
      </c>
      <c r="BL103" s="73">
        <f>VLOOKUP($A:$A,'8- TR Yıllar Birim İhracatı'!$A:$H,4,0)</f>
        <v>0</v>
      </c>
      <c r="BM103" s="69">
        <f>VLOOKUP($A:$A,'8- TR Yıllar Birim İhracatı'!$A:$H,5,0)</f>
        <v>0</v>
      </c>
      <c r="BN103" s="73">
        <f>VLOOKUP($A:$A,'8- TR Yıllar Birim İhracatı'!$A:$H,6,0)</f>
        <v>0</v>
      </c>
      <c r="BO103" s="69">
        <f>VLOOKUP($A:$A,'8- TR Yıllar Birim İhracatı'!$A:$H,7,0)</f>
        <v>0</v>
      </c>
      <c r="BP103" s="73">
        <f>VLOOKUP($A:$A,'8- TR Yıllar Birim İhracatı'!$A:$H,8,0)</f>
        <v>0</v>
      </c>
      <c r="BQ103" s="69">
        <f>VLOOKUP($A:$A,'9-Dünya Yıllar Birim İthalatı'!$A:$N,2,0)</f>
        <v>1500</v>
      </c>
      <c r="BR103" s="73" t="str">
        <f>VLOOKUP($A:$A,'9-Dünya Yıllar Birim İthalatı'!$A:$N,3,0)</f>
        <v>US Dollar/Tons</v>
      </c>
      <c r="BS103" s="69">
        <f>VLOOKUP($A:$A,'9-Dünya Yıllar Birim İthalatı'!$A:$N,4,0)</f>
        <v>0</v>
      </c>
      <c r="BT103" s="73">
        <f>VLOOKUP($A:$A,'9-Dünya Yıllar Birim İthalatı'!$A:$N,5,0)</f>
        <v>0</v>
      </c>
      <c r="BU103" s="69">
        <f>VLOOKUP($A:$A,'9-Dünya Yıllar Birim İthalatı'!$A:$N,6,0)</f>
        <v>2000</v>
      </c>
      <c r="BV103" s="73" t="str">
        <f>VLOOKUP($A:$A,'9-Dünya Yıllar Birim İthalatı'!$A:$N,7,0)</f>
        <v>US Dollar/Tons</v>
      </c>
      <c r="BW103" s="69">
        <f>VLOOKUP($A:$A,'9-Dünya Yıllar Birim İthalatı'!$A:$N,8,0)</f>
        <v>652</v>
      </c>
      <c r="BX103" s="73" t="str">
        <f>VLOOKUP($A:$A,'9-Dünya Yıllar Birim İthalatı'!$A:$N,9,0)</f>
        <v>US Dollar/Tons</v>
      </c>
      <c r="BY103" s="69">
        <f>VLOOKUP($A:$A,'9-Dünya Yıllar Birim İthalatı'!$A:$N,10,0)</f>
        <v>1441</v>
      </c>
      <c r="BZ103" s="73" t="str">
        <f>VLOOKUP($A:$A,'9-Dünya Yıllar Birim İthalatı'!$A:$N,11,0)</f>
        <v>US Dollar/Tons</v>
      </c>
      <c r="CA103" s="69">
        <f>VLOOKUP($A:$A,'9-Dünya Yıllar Birim İthalatı'!$A:$N,12,0)</f>
        <v>49</v>
      </c>
      <c r="CB103" s="73">
        <f>VLOOKUP($A:$A,'9-Dünya Yıllar Birim İthalatı'!$A:$N,13,0)</f>
        <v>34</v>
      </c>
      <c r="CC103" s="69" t="str">
        <f>VLOOKUP($A:$A,'9-Dünya Yıllar Birim İthalatı'!$A:$N,14,0)</f>
        <v>Tons</v>
      </c>
    </row>
    <row r="104" spans="1:81" ht="27.6" x14ac:dyDescent="0.3">
      <c r="A104" s="71" t="s">
        <v>72</v>
      </c>
      <c r="B104" s="75">
        <v>64</v>
      </c>
      <c r="C104" s="75">
        <v>11</v>
      </c>
      <c r="D104" s="75">
        <v>38</v>
      </c>
      <c r="E104" s="75">
        <v>67</v>
      </c>
      <c r="F104" s="76">
        <v>47</v>
      </c>
      <c r="G104" s="75">
        <f t="shared" si="5"/>
        <v>-29.850746268656714</v>
      </c>
      <c r="H104" s="76">
        <f t="shared" si="6"/>
        <v>2.4262672858638441E-3</v>
      </c>
      <c r="I104" s="71">
        <f>VLOOKUP($A:$A,'2- Dünya Çeyrek Yıllar İthalatı'!$A:$F,2,0)</f>
        <v>9</v>
      </c>
      <c r="J104" s="71">
        <f>VLOOKUP($A:$A,'2- Dünya Çeyrek Yıllar İthalatı'!$A:$F,3,0)</f>
        <v>6</v>
      </c>
      <c r="K104" s="71">
        <f>VLOOKUP($A:$A,'2- Dünya Çeyrek Yıllar İthalatı'!$A:$F,4,0)</f>
        <v>22</v>
      </c>
      <c r="L104" s="71">
        <f>VLOOKUP($A:$A,'2- Dünya Çeyrek Yıllar İthalatı'!$A:$F,5,0)</f>
        <v>7</v>
      </c>
      <c r="M104" s="71">
        <f>VLOOKUP($A:$A,'2- Dünya Çeyrek Yıllar İthalatı'!$A:$F,6,0)</f>
        <v>0</v>
      </c>
      <c r="N104" s="71">
        <f t="shared" si="7"/>
        <v>-100</v>
      </c>
      <c r="O104" s="71">
        <f>VLOOKUP($A:$A,'3-TR İhracat Göstergeleri'!$A:$P,2,0)</f>
        <v>13</v>
      </c>
      <c r="P104" s="75">
        <f>VLOOKUP($A:$A,'3-TR İhracat Göstergeleri'!$A:$P,3,0)</f>
        <v>13</v>
      </c>
      <c r="Q104" s="71">
        <f>VLOOKUP($A:$A,'3-TR İhracat Göstergeleri'!$A:$P,4,0)</f>
        <v>6.100851772766736E-3</v>
      </c>
      <c r="R104" s="75">
        <f>VLOOKUP($A:$A,'3-TR İhracat Göstergeleri'!$A:$P,5,0)</f>
        <v>1</v>
      </c>
      <c r="S104" s="71" t="str">
        <f>VLOOKUP($A:$A,'3-TR İhracat Göstergeleri'!$A:$P,6,0)</f>
        <v>Tons</v>
      </c>
      <c r="T104" s="75">
        <f>VLOOKUP($A:$A,'3-TR İhracat Göstergeleri'!$A:$P,7,0)</f>
        <v>13000</v>
      </c>
      <c r="U104" s="71">
        <f>VLOOKUP($A:$A,'3-TR İhracat Göstergeleri'!$A:$P,8,0)</f>
        <v>2</v>
      </c>
      <c r="V104" s="75">
        <f>VLOOKUP($A:$A,'3-TR İhracat Göstergeleri'!$A:$P,9,0)</f>
        <v>-36</v>
      </c>
      <c r="W104" s="71">
        <f>VLOOKUP($A:$A,'3-TR İhracat Göstergeleri'!$A:$P,10,0)</f>
        <v>66</v>
      </c>
      <c r="X104" s="75">
        <f>VLOOKUP($A:$A,'3-TR İhracat Göstergeleri'!$A:$P,11,0)</f>
        <v>102</v>
      </c>
      <c r="Y104" s="71">
        <f>VLOOKUP($A:$A,'3-TR İhracat Göstergeleri'!$A:$P,12,0)</f>
        <v>2.426262275854664E-3</v>
      </c>
      <c r="Z104" s="75">
        <f>VLOOKUP($A:$A,'3-TR İhracat Göstergeleri'!$A:$P,13,0)</f>
        <v>13</v>
      </c>
      <c r="AA104" s="71">
        <f>VLOOKUP($A:$A,'3-TR İhracat Göstergeleri'!$A:$P,14,0)</f>
        <v>917</v>
      </c>
      <c r="AB104" s="75" t="str">
        <f>VLOOKUP($A:$A,'3-TR İhracat Göstergeleri'!$A:$P,15,0)</f>
        <v>0.5</v>
      </c>
      <c r="AC104" s="71">
        <f>VLOOKUP($A:$A,'3-TR İhracat Göstergeleri'!$A:$P,16,0)</f>
        <v>0</v>
      </c>
      <c r="AD104" s="75">
        <f>VLOOKUP($A:$A,'4-Dünya İthahalat Göstergeleri'!$A:$M,2,0)</f>
        <v>47</v>
      </c>
      <c r="AE104" s="71">
        <f>VLOOKUP($A:$A,'4-Dünya İthahalat Göstergeleri'!$A:$M,3,0)</f>
        <v>-47</v>
      </c>
      <c r="AF104" s="75">
        <f>VLOOKUP($A:$A,'4-Dünya İthahalat Göstergeleri'!$A:$M,4,0)</f>
        <v>2</v>
      </c>
      <c r="AG104" s="71" t="str">
        <f>VLOOKUP($A:$A,'4-Dünya İthahalat Göstergeleri'!$A:$M,5,0)</f>
        <v>Tons</v>
      </c>
      <c r="AH104" s="75">
        <f>VLOOKUP($A:$A,'4-Dünya İthahalat Göstergeleri'!$A:$M,6,0)</f>
        <v>23500</v>
      </c>
      <c r="AI104" s="71">
        <f>VLOOKUP($A:$A,'4-Dünya İthahalat Göstergeleri'!$A:$M,7,0)</f>
        <v>13</v>
      </c>
      <c r="AJ104" s="75">
        <f>VLOOKUP($A:$A,'4-Dünya İthahalat Göstergeleri'!$A:$M,8,0)</f>
        <v>-17</v>
      </c>
      <c r="AK104" s="71">
        <f>VLOOKUP($A:$A,'4-Dünya İthahalat Göstergeleri'!$A:$M,9,0)</f>
        <v>-30</v>
      </c>
      <c r="AL104" s="75">
        <f>VLOOKUP($A:$A,'4-Dünya İthahalat Göstergeleri'!$A:$M,10,0)</f>
        <v>2.426262275854664E-3</v>
      </c>
      <c r="AM104" s="71">
        <f>VLOOKUP($A:$A,'4-Dünya İthahalat Göstergeleri'!$A:$M,11,0)</f>
        <v>917</v>
      </c>
      <c r="AN104" s="75" t="str">
        <f>VLOOKUP($A:$A,'4-Dünya İthahalat Göstergeleri'!$A:$M,12,0)</f>
        <v>0.5</v>
      </c>
      <c r="AO104" s="71">
        <f>VLOOKUP($A:$A,'4-Dünya İthahalat Göstergeleri'!$A:$M,13,0)</f>
        <v>45506</v>
      </c>
      <c r="AP104" s="75">
        <f>VLOOKUP($A:$A,'5-Dünya Yıllar İhracatı'!$A:$F,2,0)</f>
        <v>14</v>
      </c>
      <c r="AQ104" s="71">
        <f>VLOOKUP($A:$A,'5-Dünya Yıllar İhracatı'!$A:$F,3,0)</f>
        <v>0</v>
      </c>
      <c r="AR104" s="75">
        <f>VLOOKUP($A:$A,'5-Dünya Yıllar İhracatı'!$A:$F,4,0)</f>
        <v>0</v>
      </c>
      <c r="AS104" s="71">
        <f>VLOOKUP($A:$A,'5-Dünya Yıllar İhracatı'!$A:$F,5,0)</f>
        <v>0</v>
      </c>
      <c r="AT104" s="75">
        <f>VLOOKUP($A:$A,'5-Dünya Yıllar İhracatı'!$A:$F,6,0)</f>
        <v>0</v>
      </c>
      <c r="AU104" s="71" t="e">
        <f t="shared" si="8"/>
        <v>#DIV/0!</v>
      </c>
      <c r="AV104" s="75" t="e">
        <f t="shared" si="9"/>
        <v>#DIV/0!</v>
      </c>
      <c r="AW104" s="71">
        <f>VLOOKUP($A:$A,'6-TR Yıllar İhracatı'!$A:$H,2,0)</f>
        <v>32</v>
      </c>
      <c r="AX104" s="75">
        <f>VLOOKUP($A:$A,'6-TR Yıllar İhracatı'!$A:$H,3,0)</f>
        <v>0</v>
      </c>
      <c r="AY104" s="71">
        <f>VLOOKUP($A:$A,'6-TR Yıllar İhracatı'!$A:$H,4,0)</f>
        <v>6</v>
      </c>
      <c r="AZ104" s="75">
        <f>VLOOKUP($A:$A,'6-TR Yıllar İhracatı'!$A:$H,5,0)</f>
        <v>8</v>
      </c>
      <c r="BA104" s="71">
        <f>VLOOKUP($A:$A,'6-TR Yıllar İhracatı'!$A:$H,6,0)</f>
        <v>13</v>
      </c>
      <c r="BB104" s="75">
        <f>VLOOKUP($A:$A,'6-TR Yıllar İhracatı'!$A:$H,7,0)</f>
        <v>625</v>
      </c>
      <c r="BC104" s="71">
        <f>VLOOKUP($A:$A,'6-TR Yıllar İhracatı'!$A:$H,8,0)</f>
        <v>6.100851772766736E-3</v>
      </c>
      <c r="BD104" s="75">
        <f>VLOOKUP($A:$A,'7-TR Çeyrek Yıllar İhracatı'!$A:$H,2,0)</f>
        <v>4</v>
      </c>
      <c r="BE104" s="71">
        <f>VLOOKUP($A:$A,'7-TR Çeyrek Yıllar İhracatı'!$A:$H,3,0)</f>
        <v>2</v>
      </c>
      <c r="BF104" s="75">
        <f>VLOOKUP($A:$A,'7-TR Çeyrek Yıllar İhracatı'!$A:$H,4,0)</f>
        <v>3</v>
      </c>
      <c r="BG104" s="71">
        <f>VLOOKUP($A:$A,'7-TR Çeyrek Yıllar İhracatı'!$A:$H,5,0)</f>
        <v>1</v>
      </c>
      <c r="BH104" s="75">
        <f>VLOOKUP($A:$A,'7-TR Çeyrek Yıllar İhracatı'!$A:$H,6,0)</f>
        <v>1</v>
      </c>
      <c r="BI104" s="71">
        <f>VLOOKUP($A:$A,'7-TR Çeyrek Yıllar İhracatı'!$A:$H,7,0)</f>
        <v>-75</v>
      </c>
      <c r="BJ104" s="75">
        <f>VLOOKUP($A:$A,'8- TR Yıllar Birim İhracatı'!$A:$H,2,0)</f>
        <v>5333</v>
      </c>
      <c r="BK104" s="71">
        <f>VLOOKUP($A:$A,'8- TR Yıllar Birim İhracatı'!$A:$H,3,0)</f>
        <v>0</v>
      </c>
      <c r="BL104" s="75">
        <f>VLOOKUP($A:$A,'8- TR Yıllar Birim İhracatı'!$A:$H,4,0)</f>
        <v>6000</v>
      </c>
      <c r="BM104" s="71">
        <f>VLOOKUP($A:$A,'8- TR Yıllar Birim İhracatı'!$A:$H,5,0)</f>
        <v>8000</v>
      </c>
      <c r="BN104" s="75">
        <f>VLOOKUP($A:$A,'8- TR Yıllar Birim İhracatı'!$A:$H,6,0)</f>
        <v>13000</v>
      </c>
      <c r="BO104" s="71">
        <f>VLOOKUP($A:$A,'8- TR Yıllar Birim İhracatı'!$A:$H,7,0)</f>
        <v>13</v>
      </c>
      <c r="BP104" s="75">
        <f>VLOOKUP($A:$A,'8- TR Yıllar Birim İhracatı'!$A:$H,8,0)</f>
        <v>1</v>
      </c>
      <c r="BQ104" s="71">
        <f>VLOOKUP($A:$A,'9-Dünya Yıllar Birim İthalatı'!$A:$N,2,0)</f>
        <v>6400</v>
      </c>
      <c r="BR104" s="75" t="str">
        <f>VLOOKUP($A:$A,'9-Dünya Yıllar Birim İthalatı'!$A:$N,3,0)</f>
        <v>US Dollar/Tons</v>
      </c>
      <c r="BS104" s="71">
        <f>VLOOKUP($A:$A,'9-Dünya Yıllar Birim İthalatı'!$A:$N,4,0)</f>
        <v>11000</v>
      </c>
      <c r="BT104" s="75" t="str">
        <f>VLOOKUP($A:$A,'9-Dünya Yıllar Birim İthalatı'!$A:$N,5,0)</f>
        <v>US Dollar/Tons</v>
      </c>
      <c r="BU104" s="71">
        <f>VLOOKUP($A:$A,'9-Dünya Yıllar Birim İthalatı'!$A:$N,6,0)</f>
        <v>12667</v>
      </c>
      <c r="BV104" s="75" t="str">
        <f>VLOOKUP($A:$A,'9-Dünya Yıllar Birim İthalatı'!$A:$N,7,0)</f>
        <v>US Dollar/Tons</v>
      </c>
      <c r="BW104" s="71">
        <f>VLOOKUP($A:$A,'9-Dünya Yıllar Birim İthalatı'!$A:$N,8,0)</f>
        <v>16750</v>
      </c>
      <c r="BX104" s="75" t="str">
        <f>VLOOKUP($A:$A,'9-Dünya Yıllar Birim İthalatı'!$A:$N,9,0)</f>
        <v>US Dollar/Tons</v>
      </c>
      <c r="BY104" s="71">
        <f>VLOOKUP($A:$A,'9-Dünya Yıllar Birim İthalatı'!$A:$N,10,0)</f>
        <v>23500</v>
      </c>
      <c r="BZ104" s="75" t="str">
        <f>VLOOKUP($A:$A,'9-Dünya Yıllar Birim İthalatı'!$A:$N,11,0)</f>
        <v>US Dollar/Tons</v>
      </c>
      <c r="CA104" s="71">
        <f>VLOOKUP($A:$A,'9-Dünya Yıllar Birim İthalatı'!$A:$N,12,0)</f>
        <v>47</v>
      </c>
      <c r="CB104" s="75">
        <f>VLOOKUP($A:$A,'9-Dünya Yıllar Birim İthalatı'!$A:$N,13,0)</f>
        <v>2</v>
      </c>
      <c r="CC104" s="71" t="str">
        <f>VLOOKUP($A:$A,'9-Dünya Yıllar Birim İthalatı'!$A:$N,14,0)</f>
        <v>Tons</v>
      </c>
    </row>
    <row r="105" spans="1:81" ht="27.6" x14ac:dyDescent="0.3">
      <c r="A105" s="69" t="s">
        <v>71</v>
      </c>
      <c r="B105" s="73">
        <v>21</v>
      </c>
      <c r="C105" s="73">
        <v>49</v>
      </c>
      <c r="D105" s="73">
        <v>50</v>
      </c>
      <c r="E105" s="73">
        <v>38</v>
      </c>
      <c r="F105" s="74">
        <v>47</v>
      </c>
      <c r="G105" s="73">
        <f t="shared" si="5"/>
        <v>23.684210526315788</v>
      </c>
      <c r="H105" s="74">
        <f t="shared" si="6"/>
        <v>2.4262672858638441E-3</v>
      </c>
      <c r="I105" s="69">
        <f>VLOOKUP($A:$A,'2- Dünya Çeyrek Yıllar İthalatı'!$A:$F,2,0)</f>
        <v>11</v>
      </c>
      <c r="J105" s="69">
        <f>VLOOKUP($A:$A,'2- Dünya Çeyrek Yıllar İthalatı'!$A:$F,3,0)</f>
        <v>9</v>
      </c>
      <c r="K105" s="69">
        <f>VLOOKUP($A:$A,'2- Dünya Çeyrek Yıllar İthalatı'!$A:$F,4,0)</f>
        <v>10</v>
      </c>
      <c r="L105" s="69">
        <f>VLOOKUP($A:$A,'2- Dünya Çeyrek Yıllar İthalatı'!$A:$F,5,0)</f>
        <v>8</v>
      </c>
      <c r="M105" s="69">
        <f>VLOOKUP($A:$A,'2- Dünya Çeyrek Yıllar İthalatı'!$A:$F,6,0)</f>
        <v>11</v>
      </c>
      <c r="N105" s="69">
        <f t="shared" si="7"/>
        <v>0</v>
      </c>
      <c r="O105" s="69">
        <f>VLOOKUP($A:$A,'3-TR İhracat Göstergeleri'!$A:$P,2,0)</f>
        <v>10</v>
      </c>
      <c r="P105" s="73">
        <f>VLOOKUP($A:$A,'3-TR İhracat Göstergeleri'!$A:$P,3,0)</f>
        <v>10</v>
      </c>
      <c r="Q105" s="69">
        <f>VLOOKUP($A:$A,'3-TR İhracat Göstergeleri'!$A:$P,4,0)</f>
        <v>4.6929629021282586E-3</v>
      </c>
      <c r="R105" s="73">
        <f>VLOOKUP($A:$A,'3-TR İhracat Göstergeleri'!$A:$P,5,0)</f>
        <v>2</v>
      </c>
      <c r="S105" s="69" t="str">
        <f>VLOOKUP($A:$A,'3-TR İhracat Göstergeleri'!$A:$P,6,0)</f>
        <v>Tons</v>
      </c>
      <c r="T105" s="73">
        <f>VLOOKUP($A:$A,'3-TR İhracat Göstergeleri'!$A:$P,7,0)</f>
        <v>5000</v>
      </c>
      <c r="U105" s="69">
        <f>VLOOKUP($A:$A,'3-TR İhracat Göstergeleri'!$A:$P,8,0)</f>
        <v>0</v>
      </c>
      <c r="V105" s="73">
        <f>VLOOKUP($A:$A,'3-TR İhracat Göstergeleri'!$A:$P,9,0)</f>
        <v>0</v>
      </c>
      <c r="W105" s="69">
        <f>VLOOKUP($A:$A,'3-TR İhracat Göstergeleri'!$A:$P,10,0)</f>
        <v>-69</v>
      </c>
      <c r="X105" s="73">
        <f>VLOOKUP($A:$A,'3-TR İhracat Göstergeleri'!$A:$P,11,0)</f>
        <v>101</v>
      </c>
      <c r="Y105" s="69">
        <f>VLOOKUP($A:$A,'3-TR İhracat Göstergeleri'!$A:$P,12,0)</f>
        <v>2.426262275854664E-3</v>
      </c>
      <c r="Z105" s="73">
        <f>VLOOKUP($A:$A,'3-TR İhracat Göstergeleri'!$A:$P,13,0)</f>
        <v>15</v>
      </c>
      <c r="AA105" s="69">
        <f>VLOOKUP($A:$A,'3-TR İhracat Göstergeleri'!$A:$P,14,0)</f>
        <v>4641</v>
      </c>
      <c r="AB105" s="73" t="str">
        <f>VLOOKUP($A:$A,'3-TR İhracat Göstergeleri'!$A:$P,15,0)</f>
        <v>0.16</v>
      </c>
      <c r="AC105" s="69">
        <f>VLOOKUP($A:$A,'3-TR İhracat Göstergeleri'!$A:$P,16,0)</f>
        <v>0</v>
      </c>
      <c r="AD105" s="73">
        <f>VLOOKUP($A:$A,'4-Dünya İthahalat Göstergeleri'!$A:$M,2,0)</f>
        <v>47</v>
      </c>
      <c r="AE105" s="69">
        <f>VLOOKUP($A:$A,'4-Dünya İthahalat Göstergeleri'!$A:$M,3,0)</f>
        <v>-33</v>
      </c>
      <c r="AF105" s="73">
        <f>VLOOKUP($A:$A,'4-Dünya İthahalat Göstergeleri'!$A:$M,4,0)</f>
        <v>2</v>
      </c>
      <c r="AG105" s="69" t="str">
        <f>VLOOKUP($A:$A,'4-Dünya İthahalat Göstergeleri'!$A:$M,5,0)</f>
        <v>Tons</v>
      </c>
      <c r="AH105" s="73">
        <f>VLOOKUP($A:$A,'4-Dünya İthahalat Göstergeleri'!$A:$M,6,0)</f>
        <v>23500</v>
      </c>
      <c r="AI105" s="69">
        <f>VLOOKUP($A:$A,'4-Dünya İthahalat Göstergeleri'!$A:$M,7,0)</f>
        <v>15</v>
      </c>
      <c r="AJ105" s="73">
        <f>VLOOKUP($A:$A,'4-Dünya İthahalat Göstergeleri'!$A:$M,8,0)</f>
        <v>10</v>
      </c>
      <c r="AK105" s="69">
        <f>VLOOKUP($A:$A,'4-Dünya İthahalat Göstergeleri'!$A:$M,9,0)</f>
        <v>25</v>
      </c>
      <c r="AL105" s="73">
        <f>VLOOKUP($A:$A,'4-Dünya İthahalat Göstergeleri'!$A:$M,10,0)</f>
        <v>2.426262275854664E-3</v>
      </c>
      <c r="AM105" s="69">
        <f>VLOOKUP($A:$A,'4-Dünya İthahalat Göstergeleri'!$A:$M,11,0)</f>
        <v>4641</v>
      </c>
      <c r="AN105" s="73" t="str">
        <f>VLOOKUP($A:$A,'4-Dünya İthahalat Göstergeleri'!$A:$M,12,0)</f>
        <v>0.16</v>
      </c>
      <c r="AO105" s="69">
        <f>VLOOKUP($A:$A,'4-Dünya İthahalat Göstergeleri'!$A:$M,13,0)</f>
        <v>0</v>
      </c>
      <c r="AP105" s="73">
        <f>VLOOKUP($A:$A,'5-Dünya Yıllar İhracatı'!$A:$F,2,0)</f>
        <v>0</v>
      </c>
      <c r="AQ105" s="69">
        <f>VLOOKUP($A:$A,'5-Dünya Yıllar İhracatı'!$A:$F,3,0)</f>
        <v>0</v>
      </c>
      <c r="AR105" s="73">
        <f>VLOOKUP($A:$A,'5-Dünya Yıllar İhracatı'!$A:$F,4,0)</f>
        <v>0</v>
      </c>
      <c r="AS105" s="69">
        <f>VLOOKUP($A:$A,'5-Dünya Yıllar İhracatı'!$A:$F,5,0)</f>
        <v>11</v>
      </c>
      <c r="AT105" s="73">
        <f>VLOOKUP($A:$A,'5-Dünya Yıllar İhracatı'!$A:$F,6,0)</f>
        <v>14</v>
      </c>
      <c r="AU105" s="69">
        <f t="shared" si="8"/>
        <v>27.27272727272727</v>
      </c>
      <c r="AV105" s="73">
        <f t="shared" si="9"/>
        <v>-111.81854187713216</v>
      </c>
      <c r="AW105" s="69">
        <f>VLOOKUP($A:$A,'6-TR Yıllar İhracatı'!$A:$H,2,0)</f>
        <v>0</v>
      </c>
      <c r="AX105" s="73">
        <f>VLOOKUP($A:$A,'6-TR Yıllar İhracatı'!$A:$H,3,0)</f>
        <v>0</v>
      </c>
      <c r="AY105" s="69">
        <f>VLOOKUP($A:$A,'6-TR Yıllar İhracatı'!$A:$H,4,0)</f>
        <v>17</v>
      </c>
      <c r="AZ105" s="73">
        <f>VLOOKUP($A:$A,'6-TR Yıllar İhracatı'!$A:$H,5,0)</f>
        <v>33</v>
      </c>
      <c r="BA105" s="69">
        <f>VLOOKUP($A:$A,'6-TR Yıllar İhracatı'!$A:$H,6,0)</f>
        <v>10</v>
      </c>
      <c r="BB105" s="73">
        <f>VLOOKUP($A:$A,'6-TR Yıllar İhracatı'!$A:$H,7,0)</f>
        <v>-696.969696969697</v>
      </c>
      <c r="BC105" s="69">
        <f>VLOOKUP($A:$A,'6-TR Yıllar İhracatı'!$A:$H,8,0)</f>
        <v>4.6929629021282586E-3</v>
      </c>
      <c r="BD105" s="73">
        <f>VLOOKUP($A:$A,'7-TR Çeyrek Yıllar İhracatı'!$A:$H,2,0)</f>
        <v>1</v>
      </c>
      <c r="BE105" s="69">
        <f>VLOOKUP($A:$A,'7-TR Çeyrek Yıllar İhracatı'!$A:$H,3,0)</f>
        <v>3</v>
      </c>
      <c r="BF105" s="73">
        <f>VLOOKUP($A:$A,'7-TR Çeyrek Yıllar İhracatı'!$A:$H,4,0)</f>
        <v>3</v>
      </c>
      <c r="BG105" s="69">
        <f>VLOOKUP($A:$A,'7-TR Çeyrek Yıllar İhracatı'!$A:$H,5,0)</f>
        <v>2</v>
      </c>
      <c r="BH105" s="73">
        <f>VLOOKUP($A:$A,'7-TR Çeyrek Yıllar İhracatı'!$A:$H,6,0)</f>
        <v>2</v>
      </c>
      <c r="BI105" s="69">
        <f>VLOOKUP($A:$A,'7-TR Çeyrek Yıllar İhracatı'!$A:$H,7,0)</f>
        <v>100</v>
      </c>
      <c r="BJ105" s="73">
        <f>VLOOKUP($A:$A,'8- TR Yıllar Birim İhracatı'!$A:$H,2,0)</f>
        <v>0</v>
      </c>
      <c r="BK105" s="69">
        <f>VLOOKUP($A:$A,'8- TR Yıllar Birim İhracatı'!$A:$H,3,0)</f>
        <v>0</v>
      </c>
      <c r="BL105" s="73">
        <f>VLOOKUP($A:$A,'8- TR Yıllar Birim İhracatı'!$A:$H,4,0)</f>
        <v>5667</v>
      </c>
      <c r="BM105" s="69">
        <f>VLOOKUP($A:$A,'8- TR Yıllar Birim İhracatı'!$A:$H,5,0)</f>
        <v>16500</v>
      </c>
      <c r="BN105" s="73">
        <f>VLOOKUP($A:$A,'8- TR Yıllar Birim İhracatı'!$A:$H,6,0)</f>
        <v>5000</v>
      </c>
      <c r="BO105" s="69">
        <f>VLOOKUP($A:$A,'8- TR Yıllar Birim İhracatı'!$A:$H,7,0)</f>
        <v>10</v>
      </c>
      <c r="BP105" s="73">
        <f>VLOOKUP($A:$A,'8- TR Yıllar Birim İhracatı'!$A:$H,8,0)</f>
        <v>2</v>
      </c>
      <c r="BQ105" s="69">
        <f>VLOOKUP($A:$A,'9-Dünya Yıllar Birim İthalatı'!$A:$N,2,0)</f>
        <v>21000</v>
      </c>
      <c r="BR105" s="73" t="str">
        <f>VLOOKUP($A:$A,'9-Dünya Yıllar Birim İthalatı'!$A:$N,3,0)</f>
        <v>US Dollar/Tons</v>
      </c>
      <c r="BS105" s="69">
        <f>VLOOKUP($A:$A,'9-Dünya Yıllar Birim İthalatı'!$A:$N,4,0)</f>
        <v>16333</v>
      </c>
      <c r="BT105" s="73" t="str">
        <f>VLOOKUP($A:$A,'9-Dünya Yıllar Birim İthalatı'!$A:$N,5,0)</f>
        <v>US Dollar/Tons</v>
      </c>
      <c r="BU105" s="69">
        <f>VLOOKUP($A:$A,'9-Dünya Yıllar Birim İthalatı'!$A:$N,6,0)</f>
        <v>25000</v>
      </c>
      <c r="BV105" s="73" t="str">
        <f>VLOOKUP($A:$A,'9-Dünya Yıllar Birim İthalatı'!$A:$N,7,0)</f>
        <v>US Dollar/Tons</v>
      </c>
      <c r="BW105" s="69">
        <f>VLOOKUP($A:$A,'9-Dünya Yıllar Birim İthalatı'!$A:$N,8,0)</f>
        <v>19000</v>
      </c>
      <c r="BX105" s="73" t="str">
        <f>VLOOKUP($A:$A,'9-Dünya Yıllar Birim İthalatı'!$A:$N,9,0)</f>
        <v>US Dollar/Tons</v>
      </c>
      <c r="BY105" s="69">
        <f>VLOOKUP($A:$A,'9-Dünya Yıllar Birim İthalatı'!$A:$N,10,0)</f>
        <v>23500</v>
      </c>
      <c r="BZ105" s="73" t="str">
        <f>VLOOKUP($A:$A,'9-Dünya Yıllar Birim İthalatı'!$A:$N,11,0)</f>
        <v>US Dollar/Tons</v>
      </c>
      <c r="CA105" s="69">
        <f>VLOOKUP($A:$A,'9-Dünya Yıllar Birim İthalatı'!$A:$N,12,0)</f>
        <v>47</v>
      </c>
      <c r="CB105" s="73">
        <f>VLOOKUP($A:$A,'9-Dünya Yıllar Birim İthalatı'!$A:$N,13,0)</f>
        <v>2</v>
      </c>
      <c r="CC105" s="69" t="str">
        <f>VLOOKUP($A:$A,'9-Dünya Yıllar Birim İthalatı'!$A:$N,14,0)</f>
        <v>Tons</v>
      </c>
    </row>
    <row r="106" spans="1:81" ht="27.6" x14ac:dyDescent="0.3">
      <c r="A106" s="71" t="s">
        <v>70</v>
      </c>
      <c r="B106" s="75">
        <v>1216</v>
      </c>
      <c r="C106" s="75">
        <v>427</v>
      </c>
      <c r="D106" s="75">
        <v>110</v>
      </c>
      <c r="E106" s="75">
        <v>144</v>
      </c>
      <c r="F106" s="76">
        <v>45</v>
      </c>
      <c r="G106" s="75">
        <f t="shared" si="5"/>
        <v>-68.75</v>
      </c>
      <c r="H106" s="76">
        <f t="shared" si="6"/>
        <v>2.3230218694441059E-3</v>
      </c>
      <c r="I106" s="71">
        <f>VLOOKUP($A:$A,'2- Dünya Çeyrek Yıllar İthalatı'!$A:$F,2,0)</f>
        <v>18</v>
      </c>
      <c r="J106" s="71">
        <f>VLOOKUP($A:$A,'2- Dünya Çeyrek Yıllar İthalatı'!$A:$F,3,0)</f>
        <v>6</v>
      </c>
      <c r="K106" s="71">
        <f>VLOOKUP($A:$A,'2- Dünya Çeyrek Yıllar İthalatı'!$A:$F,4,0)</f>
        <v>8</v>
      </c>
      <c r="L106" s="71">
        <f>VLOOKUP($A:$A,'2- Dünya Çeyrek Yıllar İthalatı'!$A:$F,5,0)</f>
        <v>39</v>
      </c>
      <c r="M106" s="71">
        <f>VLOOKUP($A:$A,'2- Dünya Çeyrek Yıllar İthalatı'!$A:$F,6,0)</f>
        <v>14</v>
      </c>
      <c r="N106" s="71">
        <f t="shared" si="7"/>
        <v>-22.222222222222221</v>
      </c>
      <c r="O106" s="71">
        <f>VLOOKUP($A:$A,'3-TR İhracat Göstergeleri'!$A:$P,2,0)</f>
        <v>1</v>
      </c>
      <c r="P106" s="75">
        <f>VLOOKUP($A:$A,'3-TR İhracat Göstergeleri'!$A:$P,3,0)</f>
        <v>1</v>
      </c>
      <c r="Q106" s="71">
        <f>VLOOKUP($A:$A,'3-TR İhracat Göstergeleri'!$A:$P,4,0)</f>
        <v>4.6929629021282584E-4</v>
      </c>
      <c r="R106" s="75">
        <f>VLOOKUP($A:$A,'3-TR İhracat Göstergeleri'!$A:$P,5,0)</f>
        <v>0</v>
      </c>
      <c r="S106" s="71" t="str">
        <f>VLOOKUP($A:$A,'3-TR İhracat Göstergeleri'!$A:$P,6,0)</f>
        <v>Tons</v>
      </c>
      <c r="T106" s="75">
        <f>VLOOKUP($A:$A,'3-TR İhracat Göstergeleri'!$A:$P,7,0)</f>
        <v>0</v>
      </c>
      <c r="U106" s="71">
        <f>VLOOKUP($A:$A,'3-TR İhracat Göstergeleri'!$A:$P,8,0)</f>
        <v>0</v>
      </c>
      <c r="V106" s="75">
        <f>VLOOKUP($A:$A,'3-TR İhracat Göstergeleri'!$A:$P,9,0)</f>
        <v>0</v>
      </c>
      <c r="W106" s="71">
        <f>VLOOKUP($A:$A,'3-TR İhracat Göstergeleri'!$A:$P,10,0)</f>
        <v>0</v>
      </c>
      <c r="X106" s="75">
        <f>VLOOKUP($A:$A,'3-TR İhracat Göstergeleri'!$A:$P,11,0)</f>
        <v>104</v>
      </c>
      <c r="Y106" s="71">
        <f>VLOOKUP($A:$A,'3-TR İhracat Göstergeleri'!$A:$P,12,0)</f>
        <v>2.3230170726268057E-3</v>
      </c>
      <c r="Z106" s="75">
        <f>VLOOKUP($A:$A,'3-TR İhracat Göstergeleri'!$A:$P,13,0)</f>
        <v>-54</v>
      </c>
      <c r="AA106" s="71">
        <f>VLOOKUP($A:$A,'3-TR İhracat Göstergeleri'!$A:$P,14,0)</f>
        <v>7118</v>
      </c>
      <c r="AB106" s="75" t="str">
        <f>VLOOKUP($A:$A,'3-TR İhracat Göstergeleri'!$A:$P,15,0)</f>
        <v>0.38</v>
      </c>
      <c r="AC106" s="71">
        <f>VLOOKUP($A:$A,'3-TR İhracat Göstergeleri'!$A:$P,16,0)</f>
        <v>10</v>
      </c>
      <c r="AD106" s="75">
        <f>VLOOKUP($A:$A,'4-Dünya İthahalat Göstergeleri'!$A:$M,2,0)</f>
        <v>45</v>
      </c>
      <c r="AE106" s="71">
        <f>VLOOKUP($A:$A,'4-Dünya İthahalat Göstergeleri'!$A:$M,3,0)</f>
        <v>17</v>
      </c>
      <c r="AF106" s="75">
        <f>VLOOKUP($A:$A,'4-Dünya İthahalat Göstergeleri'!$A:$M,4,0)</f>
        <v>36</v>
      </c>
      <c r="AG106" s="71" t="str">
        <f>VLOOKUP($A:$A,'4-Dünya İthahalat Göstergeleri'!$A:$M,5,0)</f>
        <v>Tons</v>
      </c>
      <c r="AH106" s="75">
        <f>VLOOKUP($A:$A,'4-Dünya İthahalat Göstergeleri'!$A:$M,6,0)</f>
        <v>1250</v>
      </c>
      <c r="AI106" s="71">
        <f>VLOOKUP($A:$A,'4-Dünya İthahalat Göstergeleri'!$A:$M,7,0)</f>
        <v>-54</v>
      </c>
      <c r="AJ106" s="75">
        <f>VLOOKUP($A:$A,'4-Dünya İthahalat Göstergeleri'!$A:$M,8,0)</f>
        <v>-36</v>
      </c>
      <c r="AK106" s="71">
        <f>VLOOKUP($A:$A,'4-Dünya İthahalat Göstergeleri'!$A:$M,9,0)</f>
        <v>-69</v>
      </c>
      <c r="AL106" s="75">
        <f>VLOOKUP($A:$A,'4-Dünya İthahalat Göstergeleri'!$A:$M,10,0)</f>
        <v>2.3230170726268057E-3</v>
      </c>
      <c r="AM106" s="71">
        <f>VLOOKUP($A:$A,'4-Dünya İthahalat Göstergeleri'!$A:$M,11,0)</f>
        <v>7118</v>
      </c>
      <c r="AN106" s="75" t="str">
        <f>VLOOKUP($A:$A,'4-Dünya İthahalat Göstergeleri'!$A:$M,12,0)</f>
        <v>0.38</v>
      </c>
      <c r="AO106" s="71">
        <f>VLOOKUP($A:$A,'4-Dünya İthahalat Göstergeleri'!$A:$M,13,0)</f>
        <v>45300</v>
      </c>
      <c r="AP106" s="75">
        <f>VLOOKUP($A:$A,'5-Dünya Yıllar İhracatı'!$A:$F,2,0)</f>
        <v>313</v>
      </c>
      <c r="AQ106" s="71">
        <f>VLOOKUP($A:$A,'5-Dünya Yıllar İhracatı'!$A:$F,3,0)</f>
        <v>15</v>
      </c>
      <c r="AR106" s="75">
        <f>VLOOKUP($A:$A,'5-Dünya Yıllar İhracatı'!$A:$F,4,0)</f>
        <v>10</v>
      </c>
      <c r="AS106" s="71">
        <f>VLOOKUP($A:$A,'5-Dünya Yıllar İhracatı'!$A:$F,5,0)</f>
        <v>47</v>
      </c>
      <c r="AT106" s="75">
        <f>VLOOKUP($A:$A,'5-Dünya Yıllar İhracatı'!$A:$F,6,0)</f>
        <v>62</v>
      </c>
      <c r="AU106" s="71">
        <f t="shared" si="8"/>
        <v>31.914893617021278</v>
      </c>
      <c r="AV106" s="75">
        <f t="shared" si="9"/>
        <v>-130.85148517536743</v>
      </c>
      <c r="AW106" s="71">
        <f>VLOOKUP($A:$A,'6-TR Yıllar İhracatı'!$A:$H,2,0)</f>
        <v>0</v>
      </c>
      <c r="AX106" s="75">
        <f>VLOOKUP($A:$A,'6-TR Yıllar İhracatı'!$A:$H,3,0)</f>
        <v>0</v>
      </c>
      <c r="AY106" s="71">
        <f>VLOOKUP($A:$A,'6-TR Yıllar İhracatı'!$A:$H,4,0)</f>
        <v>2</v>
      </c>
      <c r="AZ106" s="75">
        <f>VLOOKUP($A:$A,'6-TR Yıllar İhracatı'!$A:$H,5,0)</f>
        <v>4</v>
      </c>
      <c r="BA106" s="71">
        <f>VLOOKUP($A:$A,'6-TR Yıllar İhracatı'!$A:$H,6,0)</f>
        <v>1</v>
      </c>
      <c r="BB106" s="75">
        <f>VLOOKUP($A:$A,'6-TR Yıllar İhracatı'!$A:$H,7,0)</f>
        <v>-750</v>
      </c>
      <c r="BC106" s="71">
        <f>VLOOKUP($A:$A,'6-TR Yıllar İhracatı'!$A:$H,8,0)</f>
        <v>4.6929629021282584E-4</v>
      </c>
      <c r="BD106" s="75">
        <f>VLOOKUP($A:$A,'7-TR Çeyrek Yıllar İhracatı'!$A:$H,2,0)</f>
        <v>0</v>
      </c>
      <c r="BE106" s="71">
        <f>VLOOKUP($A:$A,'7-TR Çeyrek Yıllar İhracatı'!$A:$H,3,0)</f>
        <v>0</v>
      </c>
      <c r="BF106" s="75">
        <f>VLOOKUP($A:$A,'7-TR Çeyrek Yıllar İhracatı'!$A:$H,4,0)</f>
        <v>0</v>
      </c>
      <c r="BG106" s="71">
        <f>VLOOKUP($A:$A,'7-TR Çeyrek Yıllar İhracatı'!$A:$H,5,0)</f>
        <v>0</v>
      </c>
      <c r="BH106" s="75">
        <f>VLOOKUP($A:$A,'7-TR Çeyrek Yıllar İhracatı'!$A:$H,6,0)</f>
        <v>1</v>
      </c>
      <c r="BI106" s="71" t="e">
        <f>VLOOKUP($A:$A,'7-TR Çeyrek Yıllar İhracatı'!$A:$H,7,0)</f>
        <v>#DIV/0!</v>
      </c>
      <c r="BJ106" s="75">
        <f>VLOOKUP($A:$A,'8- TR Yıllar Birim İhracatı'!$A:$H,2,0)</f>
        <v>0</v>
      </c>
      <c r="BK106" s="71">
        <f>VLOOKUP($A:$A,'8- TR Yıllar Birim İhracatı'!$A:$H,3,0)</f>
        <v>0</v>
      </c>
      <c r="BL106" s="75">
        <f>VLOOKUP($A:$A,'8- TR Yıllar Birim İhracatı'!$A:$H,4,0)</f>
        <v>0</v>
      </c>
      <c r="BM106" s="71">
        <f>VLOOKUP($A:$A,'8- TR Yıllar Birim İhracatı'!$A:$H,5,0)</f>
        <v>0</v>
      </c>
      <c r="BN106" s="75">
        <f>VLOOKUP($A:$A,'8- TR Yıllar Birim İhracatı'!$A:$H,6,0)</f>
        <v>0</v>
      </c>
      <c r="BO106" s="71">
        <f>VLOOKUP($A:$A,'8- TR Yıllar Birim İhracatı'!$A:$H,7,0)</f>
        <v>1</v>
      </c>
      <c r="BP106" s="75">
        <f>VLOOKUP($A:$A,'8- TR Yıllar Birim İhracatı'!$A:$H,8,0)</f>
        <v>0</v>
      </c>
      <c r="BQ106" s="71">
        <f>VLOOKUP($A:$A,'9-Dünya Yıllar Birim İthalatı'!$A:$N,2,0)</f>
        <v>4179</v>
      </c>
      <c r="BR106" s="75" t="str">
        <f>VLOOKUP($A:$A,'9-Dünya Yıllar Birim İthalatı'!$A:$N,3,0)</f>
        <v>US Dollar/Tons</v>
      </c>
      <c r="BS106" s="71">
        <f>VLOOKUP($A:$A,'9-Dünya Yıllar Birim İthalatı'!$A:$N,4,0)</f>
        <v>3389</v>
      </c>
      <c r="BT106" s="75" t="str">
        <f>VLOOKUP($A:$A,'9-Dünya Yıllar Birim İthalatı'!$A:$N,5,0)</f>
        <v>US Dollar/Tons</v>
      </c>
      <c r="BU106" s="71">
        <f>VLOOKUP($A:$A,'9-Dünya Yıllar Birim İthalatı'!$A:$N,6,0)</f>
        <v>2075</v>
      </c>
      <c r="BV106" s="75" t="str">
        <f>VLOOKUP($A:$A,'9-Dünya Yıllar Birim İthalatı'!$A:$N,7,0)</f>
        <v>US Dollar/Tons</v>
      </c>
      <c r="BW106" s="71">
        <f>VLOOKUP($A:$A,'9-Dünya Yıllar Birim İthalatı'!$A:$N,8,0)</f>
        <v>1533</v>
      </c>
      <c r="BX106" s="75" t="str">
        <f>VLOOKUP($A:$A,'9-Dünya Yıllar Birim İthalatı'!$A:$N,9,0)</f>
        <v>US Dollar/Tons</v>
      </c>
      <c r="BY106" s="71">
        <f>VLOOKUP($A:$A,'9-Dünya Yıllar Birim İthalatı'!$A:$N,10,0)</f>
        <v>1250</v>
      </c>
      <c r="BZ106" s="75" t="str">
        <f>VLOOKUP($A:$A,'9-Dünya Yıllar Birim İthalatı'!$A:$N,11,0)</f>
        <v>US Dollar/Tons</v>
      </c>
      <c r="CA106" s="71">
        <f>VLOOKUP($A:$A,'9-Dünya Yıllar Birim İthalatı'!$A:$N,12,0)</f>
        <v>45</v>
      </c>
      <c r="CB106" s="75">
        <f>VLOOKUP($A:$A,'9-Dünya Yıllar Birim İthalatı'!$A:$N,13,0)</f>
        <v>36</v>
      </c>
      <c r="CC106" s="71" t="str">
        <f>VLOOKUP($A:$A,'9-Dünya Yıllar Birim İthalatı'!$A:$N,14,0)</f>
        <v>Tons</v>
      </c>
    </row>
    <row r="107" spans="1:81" ht="27.6" x14ac:dyDescent="0.3">
      <c r="A107" s="69" t="s">
        <v>69</v>
      </c>
      <c r="B107" s="73">
        <v>17</v>
      </c>
      <c r="C107" s="73">
        <v>59</v>
      </c>
      <c r="D107" s="73">
        <v>32</v>
      </c>
      <c r="E107" s="73">
        <v>32</v>
      </c>
      <c r="F107" s="74">
        <v>45</v>
      </c>
      <c r="G107" s="73">
        <f t="shared" si="5"/>
        <v>40.625</v>
      </c>
      <c r="H107" s="74">
        <f t="shared" si="6"/>
        <v>2.3230218694441059E-3</v>
      </c>
      <c r="I107" s="69">
        <f>VLOOKUP($A:$A,'2- Dünya Çeyrek Yıllar İthalatı'!$A:$F,2,0)</f>
        <v>6</v>
      </c>
      <c r="J107" s="69">
        <f>VLOOKUP($A:$A,'2- Dünya Çeyrek Yıllar İthalatı'!$A:$F,3,0)</f>
        <v>17</v>
      </c>
      <c r="K107" s="69">
        <f>VLOOKUP($A:$A,'2- Dünya Çeyrek Yıllar İthalatı'!$A:$F,4,0)</f>
        <v>18</v>
      </c>
      <c r="L107" s="69">
        <f>VLOOKUP($A:$A,'2- Dünya Çeyrek Yıllar İthalatı'!$A:$F,5,0)</f>
        <v>1</v>
      </c>
      <c r="M107" s="69">
        <f>VLOOKUP($A:$A,'2- Dünya Çeyrek Yıllar İthalatı'!$A:$F,6,0)</f>
        <v>10</v>
      </c>
      <c r="N107" s="69">
        <f t="shared" si="7"/>
        <v>66.666666666666657</v>
      </c>
      <c r="O107" s="69">
        <f>VLOOKUP($A:$A,'3-TR İhracat Göstergeleri'!$A:$P,2,0)</f>
        <v>37</v>
      </c>
      <c r="P107" s="73">
        <f>VLOOKUP($A:$A,'3-TR İhracat Göstergeleri'!$A:$P,3,0)</f>
        <v>37</v>
      </c>
      <c r="Q107" s="69">
        <f>VLOOKUP($A:$A,'3-TR İhracat Göstergeleri'!$A:$P,4,0)</f>
        <v>1.7363962737874557E-2</v>
      </c>
      <c r="R107" s="73">
        <f>VLOOKUP($A:$A,'3-TR İhracat Göstergeleri'!$A:$P,5,0)</f>
        <v>6</v>
      </c>
      <c r="S107" s="69" t="str">
        <f>VLOOKUP($A:$A,'3-TR İhracat Göstergeleri'!$A:$P,6,0)</f>
        <v>Tons</v>
      </c>
      <c r="T107" s="73">
        <f>VLOOKUP($A:$A,'3-TR İhracat Göstergeleri'!$A:$P,7,0)</f>
        <v>6167</v>
      </c>
      <c r="U107" s="69">
        <f>VLOOKUP($A:$A,'3-TR İhracat Göstergeleri'!$A:$P,8,0)</f>
        <v>-37</v>
      </c>
      <c r="V107" s="73">
        <f>VLOOKUP($A:$A,'3-TR İhracat Göstergeleri'!$A:$P,9,0)</f>
        <v>-39</v>
      </c>
      <c r="W107" s="69">
        <f>VLOOKUP($A:$A,'3-TR İhracat Göstergeleri'!$A:$P,10,0)</f>
        <v>66</v>
      </c>
      <c r="X107" s="73">
        <f>VLOOKUP($A:$A,'3-TR İhracat Göstergeleri'!$A:$P,11,0)</f>
        <v>103</v>
      </c>
      <c r="Y107" s="69">
        <f>VLOOKUP($A:$A,'3-TR İhracat Göstergeleri'!$A:$P,12,0)</f>
        <v>2.3230170726268057E-3</v>
      </c>
      <c r="Z107" s="73">
        <f>VLOOKUP($A:$A,'3-TR İhracat Göstergeleri'!$A:$P,13,0)</f>
        <v>14</v>
      </c>
      <c r="AA107" s="69">
        <f>VLOOKUP($A:$A,'3-TR İhracat Göstergeleri'!$A:$P,14,0)</f>
        <v>3052</v>
      </c>
      <c r="AB107" s="73" t="str">
        <f>VLOOKUP($A:$A,'3-TR İhracat Göstergeleri'!$A:$P,15,0)</f>
        <v>0.52</v>
      </c>
      <c r="AC107" s="69">
        <f>VLOOKUP($A:$A,'3-TR İhracat Göstergeleri'!$A:$P,16,0)</f>
        <v>0</v>
      </c>
      <c r="AD107" s="73">
        <f>VLOOKUP($A:$A,'4-Dünya İthahalat Göstergeleri'!$A:$M,2,0)</f>
        <v>45</v>
      </c>
      <c r="AE107" s="69">
        <f>VLOOKUP($A:$A,'4-Dünya İthahalat Göstergeleri'!$A:$M,3,0)</f>
        <v>-45</v>
      </c>
      <c r="AF107" s="73">
        <f>VLOOKUP($A:$A,'4-Dünya İthahalat Göstergeleri'!$A:$M,4,0)</f>
        <v>7</v>
      </c>
      <c r="AG107" s="69" t="str">
        <f>VLOOKUP($A:$A,'4-Dünya İthahalat Göstergeleri'!$A:$M,5,0)</f>
        <v>Tons</v>
      </c>
      <c r="AH107" s="73">
        <f>VLOOKUP($A:$A,'4-Dünya İthahalat Göstergeleri'!$A:$M,6,0)</f>
        <v>6429</v>
      </c>
      <c r="AI107" s="69">
        <f>VLOOKUP($A:$A,'4-Dünya İthahalat Göstergeleri'!$A:$M,7,0)</f>
        <v>14</v>
      </c>
      <c r="AJ107" s="73">
        <f>VLOOKUP($A:$A,'4-Dünya İthahalat Göstergeleri'!$A:$M,8,0)</f>
        <v>0</v>
      </c>
      <c r="AK107" s="69">
        <f>VLOOKUP($A:$A,'4-Dünya İthahalat Göstergeleri'!$A:$M,9,0)</f>
        <v>43</v>
      </c>
      <c r="AL107" s="73">
        <f>VLOOKUP($A:$A,'4-Dünya İthahalat Göstergeleri'!$A:$M,10,0)</f>
        <v>2.3230170726268057E-3</v>
      </c>
      <c r="AM107" s="69">
        <f>VLOOKUP($A:$A,'4-Dünya İthahalat Göstergeleri'!$A:$M,11,0)</f>
        <v>3052</v>
      </c>
      <c r="AN107" s="73" t="str">
        <f>VLOOKUP($A:$A,'4-Dünya İthahalat Göstergeleri'!$A:$M,12,0)</f>
        <v>0.52</v>
      </c>
      <c r="AO107" s="69">
        <f>VLOOKUP($A:$A,'4-Dünya İthahalat Göstergeleri'!$A:$M,13,0)</f>
        <v>0</v>
      </c>
      <c r="AP107" s="73">
        <f>VLOOKUP($A:$A,'5-Dünya Yıllar İhracatı'!$A:$F,2,0)</f>
        <v>0</v>
      </c>
      <c r="AQ107" s="69">
        <f>VLOOKUP($A:$A,'5-Dünya Yıllar İhracatı'!$A:$F,3,0)</f>
        <v>0</v>
      </c>
      <c r="AR107" s="73">
        <f>VLOOKUP($A:$A,'5-Dünya Yıllar İhracatı'!$A:$F,4,0)</f>
        <v>5</v>
      </c>
      <c r="AS107" s="69">
        <f>VLOOKUP($A:$A,'5-Dünya Yıllar İhracatı'!$A:$F,5,0)</f>
        <v>0</v>
      </c>
      <c r="AT107" s="73">
        <f>VLOOKUP($A:$A,'5-Dünya Yıllar İhracatı'!$A:$F,6,0)</f>
        <v>0</v>
      </c>
      <c r="AU107" s="69" t="e">
        <f t="shared" si="8"/>
        <v>#DIV/0!</v>
      </c>
      <c r="AV107" s="73" t="e">
        <f t="shared" si="9"/>
        <v>#DIV/0!</v>
      </c>
      <c r="AW107" s="69">
        <f>VLOOKUP($A:$A,'6-TR Yıllar İhracatı'!$A:$H,2,0)</f>
        <v>154</v>
      </c>
      <c r="AX107" s="73">
        <f>VLOOKUP($A:$A,'6-TR Yıllar İhracatı'!$A:$H,3,0)</f>
        <v>146</v>
      </c>
      <c r="AY107" s="69">
        <f>VLOOKUP($A:$A,'6-TR Yıllar İhracatı'!$A:$H,4,0)</f>
        <v>160</v>
      </c>
      <c r="AZ107" s="73">
        <f>VLOOKUP($A:$A,'6-TR Yıllar İhracatı'!$A:$H,5,0)</f>
        <v>22</v>
      </c>
      <c r="BA107" s="69">
        <f>VLOOKUP($A:$A,'6-TR Yıllar İhracatı'!$A:$H,6,0)</f>
        <v>37</v>
      </c>
      <c r="BB107" s="73">
        <f>VLOOKUP($A:$A,'6-TR Yıllar İhracatı'!$A:$H,7,0)</f>
        <v>681.81818181818176</v>
      </c>
      <c r="BC107" s="69">
        <f>VLOOKUP($A:$A,'6-TR Yıllar İhracatı'!$A:$H,8,0)</f>
        <v>1.7363962737874557E-2</v>
      </c>
      <c r="BD107" s="73">
        <f>VLOOKUP($A:$A,'7-TR Çeyrek Yıllar İhracatı'!$A:$H,2,0)</f>
        <v>3</v>
      </c>
      <c r="BE107" s="69">
        <f>VLOOKUP($A:$A,'7-TR Çeyrek Yıllar İhracatı'!$A:$H,3,0)</f>
        <v>24</v>
      </c>
      <c r="BF107" s="73">
        <f>VLOOKUP($A:$A,'7-TR Çeyrek Yıllar İhracatı'!$A:$H,4,0)</f>
        <v>1</v>
      </c>
      <c r="BG107" s="69">
        <f>VLOOKUP($A:$A,'7-TR Çeyrek Yıllar İhracatı'!$A:$H,5,0)</f>
        <v>0</v>
      </c>
      <c r="BH107" s="73">
        <f>VLOOKUP($A:$A,'7-TR Çeyrek Yıllar İhracatı'!$A:$H,6,0)</f>
        <v>9</v>
      </c>
      <c r="BI107" s="69">
        <f>VLOOKUP($A:$A,'7-TR Çeyrek Yıllar İhracatı'!$A:$H,7,0)</f>
        <v>200</v>
      </c>
      <c r="BJ107" s="73">
        <f>VLOOKUP($A:$A,'8- TR Yıllar Birim İhracatı'!$A:$H,2,0)</f>
        <v>6417</v>
      </c>
      <c r="BK107" s="69">
        <f>VLOOKUP($A:$A,'8- TR Yıllar Birim İhracatı'!$A:$H,3,0)</f>
        <v>4171</v>
      </c>
      <c r="BL107" s="73">
        <f>VLOOKUP($A:$A,'8- TR Yıllar Birim İhracatı'!$A:$H,4,0)</f>
        <v>6667</v>
      </c>
      <c r="BM107" s="69">
        <f>VLOOKUP($A:$A,'8- TR Yıllar Birim İhracatı'!$A:$H,5,0)</f>
        <v>5500</v>
      </c>
      <c r="BN107" s="73">
        <f>VLOOKUP($A:$A,'8- TR Yıllar Birim İhracatı'!$A:$H,6,0)</f>
        <v>6167</v>
      </c>
      <c r="BO107" s="69">
        <f>VLOOKUP($A:$A,'8- TR Yıllar Birim İhracatı'!$A:$H,7,0)</f>
        <v>37</v>
      </c>
      <c r="BP107" s="73">
        <f>VLOOKUP($A:$A,'8- TR Yıllar Birim İhracatı'!$A:$H,8,0)</f>
        <v>6</v>
      </c>
      <c r="BQ107" s="69">
        <f>VLOOKUP($A:$A,'9-Dünya Yıllar Birim İthalatı'!$A:$N,2,0)</f>
        <v>5667</v>
      </c>
      <c r="BR107" s="73" t="str">
        <f>VLOOKUP($A:$A,'9-Dünya Yıllar Birim İthalatı'!$A:$N,3,0)</f>
        <v>US Dollar/Tons</v>
      </c>
      <c r="BS107" s="69">
        <f>VLOOKUP($A:$A,'9-Dünya Yıllar Birim İthalatı'!$A:$N,4,0)</f>
        <v>5375</v>
      </c>
      <c r="BT107" s="73" t="str">
        <f>VLOOKUP($A:$A,'9-Dünya Yıllar Birim İthalatı'!$A:$N,5,0)</f>
        <v>US Dollar/Tons</v>
      </c>
      <c r="BU107" s="69">
        <f>VLOOKUP($A:$A,'9-Dünya Yıllar Birim İthalatı'!$A:$N,6,0)</f>
        <v>4571</v>
      </c>
      <c r="BV107" s="73" t="str">
        <f>VLOOKUP($A:$A,'9-Dünya Yıllar Birim İthalatı'!$A:$N,7,0)</f>
        <v>US Dollar/Tons</v>
      </c>
      <c r="BW107" s="69">
        <f>VLOOKUP($A:$A,'9-Dünya Yıllar Birim İthalatı'!$A:$N,8,0)</f>
        <v>8000</v>
      </c>
      <c r="BX107" s="73" t="str">
        <f>VLOOKUP($A:$A,'9-Dünya Yıllar Birim İthalatı'!$A:$N,9,0)</f>
        <v>US Dollar/Tons</v>
      </c>
      <c r="BY107" s="69">
        <f>VLOOKUP($A:$A,'9-Dünya Yıllar Birim İthalatı'!$A:$N,10,0)</f>
        <v>6429</v>
      </c>
      <c r="BZ107" s="73" t="str">
        <f>VLOOKUP($A:$A,'9-Dünya Yıllar Birim İthalatı'!$A:$N,11,0)</f>
        <v>US Dollar/Tons</v>
      </c>
      <c r="CA107" s="69">
        <f>VLOOKUP($A:$A,'9-Dünya Yıllar Birim İthalatı'!$A:$N,12,0)</f>
        <v>45</v>
      </c>
      <c r="CB107" s="73">
        <f>VLOOKUP($A:$A,'9-Dünya Yıllar Birim İthalatı'!$A:$N,13,0)</f>
        <v>7</v>
      </c>
      <c r="CC107" s="69" t="str">
        <f>VLOOKUP($A:$A,'9-Dünya Yıllar Birim İthalatı'!$A:$N,14,0)</f>
        <v>Tons</v>
      </c>
    </row>
    <row r="108" spans="1:81" ht="27.6" x14ac:dyDescent="0.3">
      <c r="A108" s="71" t="s">
        <v>68</v>
      </c>
      <c r="B108" s="75">
        <v>0</v>
      </c>
      <c r="C108" s="75">
        <v>0</v>
      </c>
      <c r="D108" s="75">
        <v>72</v>
      </c>
      <c r="E108" s="75">
        <v>0</v>
      </c>
      <c r="F108" s="72">
        <v>40</v>
      </c>
      <c r="G108" s="75" t="e">
        <f t="shared" si="5"/>
        <v>#DIV/0!</v>
      </c>
      <c r="H108" s="72">
        <f t="shared" si="6"/>
        <v>2.0649083283947609E-3</v>
      </c>
      <c r="I108" s="71" t="e">
        <f>VLOOKUP($A:$A,'2- Dünya Çeyrek Yıllar İthalatı'!$A:$F,2,0)</f>
        <v>#N/A</v>
      </c>
      <c r="J108" s="71" t="e">
        <f>VLOOKUP($A:$A,'2- Dünya Çeyrek Yıllar İthalatı'!$A:$F,3,0)</f>
        <v>#N/A</v>
      </c>
      <c r="K108" s="71" t="e">
        <f>VLOOKUP($A:$A,'2- Dünya Çeyrek Yıllar İthalatı'!$A:$F,4,0)</f>
        <v>#N/A</v>
      </c>
      <c r="L108" s="71" t="e">
        <f>VLOOKUP($A:$A,'2- Dünya Çeyrek Yıllar İthalatı'!$A:$F,5,0)</f>
        <v>#N/A</v>
      </c>
      <c r="M108" s="71" t="e">
        <f>VLOOKUP($A:$A,'2- Dünya Çeyrek Yıllar İthalatı'!$A:$F,6,0)</f>
        <v>#N/A</v>
      </c>
      <c r="N108" s="71" t="e">
        <f t="shared" si="7"/>
        <v>#N/A</v>
      </c>
      <c r="O108" s="71">
        <f>VLOOKUP($A:$A,'3-TR İhracat Göstergeleri'!$A:$P,2,0)</f>
        <v>30</v>
      </c>
      <c r="P108" s="75">
        <f>VLOOKUP($A:$A,'3-TR İhracat Göstergeleri'!$A:$P,3,0)</f>
        <v>30</v>
      </c>
      <c r="Q108" s="71">
        <f>VLOOKUP($A:$A,'3-TR İhracat Göstergeleri'!$A:$P,4,0)</f>
        <v>1.4078888706384777E-2</v>
      </c>
      <c r="R108" s="75">
        <f>VLOOKUP($A:$A,'3-TR İhracat Göstergeleri'!$A:$P,5,0)</f>
        <v>4</v>
      </c>
      <c r="S108" s="71" t="str">
        <f>VLOOKUP($A:$A,'3-TR İhracat Göstergeleri'!$A:$P,6,0)</f>
        <v>Tons</v>
      </c>
      <c r="T108" s="75">
        <f>VLOOKUP($A:$A,'3-TR İhracat Göstergeleri'!$A:$P,7,0)</f>
        <v>7500</v>
      </c>
      <c r="U108" s="71">
        <f>VLOOKUP($A:$A,'3-TR İhracat Göstergeleri'!$A:$P,8,0)</f>
        <v>0</v>
      </c>
      <c r="V108" s="75">
        <f>VLOOKUP($A:$A,'3-TR İhracat Göstergeleri'!$A:$P,9,0)</f>
        <v>0</v>
      </c>
      <c r="W108" s="71">
        <f>VLOOKUP($A:$A,'3-TR İhracat Göstergeleri'!$A:$P,10,0)</f>
        <v>4</v>
      </c>
      <c r="X108" s="75">
        <f>VLOOKUP($A:$A,'3-TR İhracat Göstergeleri'!$A:$P,11,0)</f>
        <v>105</v>
      </c>
      <c r="Y108" s="71">
        <f>VLOOKUP($A:$A,'3-TR İhracat Göstergeleri'!$A:$P,12,0)</f>
        <v>2.1165266661710897E-3</v>
      </c>
      <c r="Z108" s="75">
        <f>VLOOKUP($A:$A,'3-TR İhracat Göstergeleri'!$A:$P,13,0)</f>
        <v>115</v>
      </c>
      <c r="AA108" s="71">
        <f>VLOOKUP($A:$A,'3-TR İhracat Göstergeleri'!$A:$P,14,0)</f>
        <v>2504</v>
      </c>
      <c r="AB108" s="75" t="str">
        <f>VLOOKUP($A:$A,'3-TR İhracat Göstergeleri'!$A:$P,15,0)</f>
        <v>0.58</v>
      </c>
      <c r="AC108" s="71">
        <f>VLOOKUP($A:$A,'3-TR İhracat Göstergeleri'!$A:$P,16,0)</f>
        <v>5</v>
      </c>
      <c r="AD108" s="75">
        <f>VLOOKUP($A:$A,'4-Dünya İthahalat Göstergeleri'!$A:$M,2,0)</f>
        <v>41</v>
      </c>
      <c r="AE108" s="71">
        <f>VLOOKUP($A:$A,'4-Dünya İthahalat Göstergeleri'!$A:$M,3,0)</f>
        <v>-41</v>
      </c>
      <c r="AF108" s="75">
        <f>VLOOKUP($A:$A,'4-Dünya İthahalat Göstergeleri'!$A:$M,4,0)</f>
        <v>6</v>
      </c>
      <c r="AG108" s="71" t="str">
        <f>VLOOKUP($A:$A,'4-Dünya İthahalat Göstergeleri'!$A:$M,5,0)</f>
        <v>Tons</v>
      </c>
      <c r="AH108" s="75">
        <f>VLOOKUP($A:$A,'4-Dünya İthahalat Göstergeleri'!$A:$M,6,0)</f>
        <v>6833</v>
      </c>
      <c r="AI108" s="71">
        <f>VLOOKUP($A:$A,'4-Dünya İthahalat Göstergeleri'!$A:$M,7,0)</f>
        <v>115</v>
      </c>
      <c r="AJ108" s="75">
        <f>VLOOKUP($A:$A,'4-Dünya İthahalat Göstergeleri'!$A:$M,8,0)</f>
        <v>0</v>
      </c>
      <c r="AK108" s="71">
        <f>VLOOKUP($A:$A,'4-Dünya İthahalat Göstergeleri'!$A:$M,9,0)</f>
        <v>20</v>
      </c>
      <c r="AL108" s="75">
        <f>VLOOKUP($A:$A,'4-Dünya İthahalat Göstergeleri'!$A:$M,10,0)</f>
        <v>2.1165266661710897E-3</v>
      </c>
      <c r="AM108" s="71">
        <f>VLOOKUP($A:$A,'4-Dünya İthahalat Göstergeleri'!$A:$M,11,0)</f>
        <v>2504</v>
      </c>
      <c r="AN108" s="75" t="str">
        <f>VLOOKUP($A:$A,'4-Dünya İthahalat Göstergeleri'!$A:$M,12,0)</f>
        <v>0.58</v>
      </c>
      <c r="AO108" s="71">
        <f>VLOOKUP($A:$A,'4-Dünya İthahalat Göstergeleri'!$A:$M,13,0)</f>
        <v>45416</v>
      </c>
      <c r="AP108" s="75" t="e">
        <f>VLOOKUP($A:$A,'5-Dünya Yıllar İhracatı'!$A:$F,2,0)</f>
        <v>#N/A</v>
      </c>
      <c r="AQ108" s="71" t="e">
        <f>VLOOKUP($A:$A,'5-Dünya Yıllar İhracatı'!$A:$F,3,0)</f>
        <v>#N/A</v>
      </c>
      <c r="AR108" s="75" t="e">
        <f>VLOOKUP($A:$A,'5-Dünya Yıllar İhracatı'!$A:$F,4,0)</f>
        <v>#N/A</v>
      </c>
      <c r="AS108" s="71" t="e">
        <f>VLOOKUP($A:$A,'5-Dünya Yıllar İhracatı'!$A:$F,5,0)</f>
        <v>#N/A</v>
      </c>
      <c r="AT108" s="75" t="e">
        <f>VLOOKUP($A:$A,'5-Dünya Yıllar İhracatı'!$A:$F,6,0)</f>
        <v>#N/A</v>
      </c>
      <c r="AU108" s="71" t="e">
        <f t="shared" si="8"/>
        <v>#N/A</v>
      </c>
      <c r="AV108" s="75" t="e">
        <f t="shared" si="9"/>
        <v>#N/A</v>
      </c>
      <c r="AW108" s="71">
        <f>VLOOKUP($A:$A,'6-TR Yıllar İhracatı'!$A:$H,2,0)</f>
        <v>0</v>
      </c>
      <c r="AX108" s="75">
        <f>VLOOKUP($A:$A,'6-TR Yıllar İhracatı'!$A:$H,3,0)</f>
        <v>0</v>
      </c>
      <c r="AY108" s="71">
        <f>VLOOKUP($A:$A,'6-TR Yıllar İhracatı'!$A:$H,4,0)</f>
        <v>31</v>
      </c>
      <c r="AZ108" s="75">
        <f>VLOOKUP($A:$A,'6-TR Yıllar İhracatı'!$A:$H,5,0)</f>
        <v>29</v>
      </c>
      <c r="BA108" s="71">
        <f>VLOOKUP($A:$A,'6-TR Yıllar İhracatı'!$A:$H,6,0)</f>
        <v>30</v>
      </c>
      <c r="BB108" s="75">
        <f>VLOOKUP($A:$A,'6-TR Yıllar İhracatı'!$A:$H,7,0)</f>
        <v>34.482758620689651</v>
      </c>
      <c r="BC108" s="71">
        <f>VLOOKUP($A:$A,'6-TR Yıllar İhracatı'!$A:$H,8,0)</f>
        <v>1.4078888706384777E-2</v>
      </c>
      <c r="BD108" s="75">
        <f>VLOOKUP($A:$A,'7-TR Çeyrek Yıllar İhracatı'!$A:$H,2,0)</f>
        <v>8</v>
      </c>
      <c r="BE108" s="71">
        <f>VLOOKUP($A:$A,'7-TR Çeyrek Yıllar İhracatı'!$A:$H,3,0)</f>
        <v>6</v>
      </c>
      <c r="BF108" s="75">
        <f>VLOOKUP($A:$A,'7-TR Çeyrek Yıllar İhracatı'!$A:$H,4,0)</f>
        <v>8</v>
      </c>
      <c r="BG108" s="71">
        <f>VLOOKUP($A:$A,'7-TR Çeyrek Yıllar İhracatı'!$A:$H,5,0)</f>
        <v>6</v>
      </c>
      <c r="BH108" s="75">
        <f>VLOOKUP($A:$A,'7-TR Çeyrek Yıllar İhracatı'!$A:$H,6,0)</f>
        <v>8</v>
      </c>
      <c r="BI108" s="71">
        <f>VLOOKUP($A:$A,'7-TR Çeyrek Yıllar İhracatı'!$A:$H,7,0)</f>
        <v>0</v>
      </c>
      <c r="BJ108" s="75">
        <f>VLOOKUP($A:$A,'8- TR Yıllar Birim İhracatı'!$A:$H,2,0)</f>
        <v>0</v>
      </c>
      <c r="BK108" s="71">
        <f>VLOOKUP($A:$A,'8- TR Yıllar Birim İhracatı'!$A:$H,3,0)</f>
        <v>0</v>
      </c>
      <c r="BL108" s="75">
        <f>VLOOKUP($A:$A,'8- TR Yıllar Birim İhracatı'!$A:$H,4,0)</f>
        <v>6200</v>
      </c>
      <c r="BM108" s="71">
        <f>VLOOKUP($A:$A,'8- TR Yıllar Birim İhracatı'!$A:$H,5,0)</f>
        <v>7250</v>
      </c>
      <c r="BN108" s="75">
        <f>VLOOKUP($A:$A,'8- TR Yıllar Birim İhracatı'!$A:$H,6,0)</f>
        <v>7500</v>
      </c>
      <c r="BO108" s="71">
        <f>VLOOKUP($A:$A,'8- TR Yıllar Birim İhracatı'!$A:$H,7,0)</f>
        <v>30</v>
      </c>
      <c r="BP108" s="75">
        <f>VLOOKUP($A:$A,'8- TR Yıllar Birim İhracatı'!$A:$H,8,0)</f>
        <v>4</v>
      </c>
      <c r="BQ108" s="71">
        <f>VLOOKUP($A:$A,'9-Dünya Yıllar Birim İthalatı'!$A:$N,2,0)</f>
        <v>0</v>
      </c>
      <c r="BR108" s="75">
        <f>VLOOKUP($A:$A,'9-Dünya Yıllar Birim İthalatı'!$A:$N,3,0)</f>
        <v>0</v>
      </c>
      <c r="BS108" s="71">
        <f>VLOOKUP($A:$A,'9-Dünya Yıllar Birim İthalatı'!$A:$N,4,0)</f>
        <v>0</v>
      </c>
      <c r="BT108" s="75">
        <f>VLOOKUP($A:$A,'9-Dünya Yıllar Birim İthalatı'!$A:$N,5,0)</f>
        <v>0</v>
      </c>
      <c r="BU108" s="71">
        <f>VLOOKUP($A:$A,'9-Dünya Yıllar Birim İthalatı'!$A:$N,6,0)</f>
        <v>0</v>
      </c>
      <c r="BV108" s="75" t="str">
        <f>VLOOKUP($A:$A,'9-Dünya Yıllar Birim İthalatı'!$A:$N,7,0)</f>
        <v>US Dollar/Tons</v>
      </c>
      <c r="BW108" s="71">
        <f>VLOOKUP($A:$A,'9-Dünya Yıllar Birim İthalatı'!$A:$N,8,0)</f>
        <v>0</v>
      </c>
      <c r="BX108" s="75">
        <f>VLOOKUP($A:$A,'9-Dünya Yıllar Birim İthalatı'!$A:$N,9,0)</f>
        <v>0</v>
      </c>
      <c r="BY108" s="71">
        <f>VLOOKUP($A:$A,'9-Dünya Yıllar Birim İthalatı'!$A:$N,10,0)</f>
        <v>6667</v>
      </c>
      <c r="BZ108" s="75" t="str">
        <f>VLOOKUP($A:$A,'9-Dünya Yıllar Birim İthalatı'!$A:$N,11,0)</f>
        <v>US Dollar/Tons</v>
      </c>
      <c r="CA108" s="71">
        <f>VLOOKUP($A:$A,'9-Dünya Yıllar Birim İthalatı'!$A:$N,12,0)</f>
        <v>40</v>
      </c>
      <c r="CB108" s="75">
        <f>VLOOKUP($A:$A,'9-Dünya Yıllar Birim İthalatı'!$A:$N,13,0)</f>
        <v>6</v>
      </c>
      <c r="CC108" s="71" t="str">
        <f>VLOOKUP($A:$A,'9-Dünya Yıllar Birim İthalatı'!$A:$N,14,0)</f>
        <v>Tons</v>
      </c>
    </row>
    <row r="109" spans="1:81" ht="27.6" x14ac:dyDescent="0.3">
      <c r="A109" s="69" t="s">
        <v>67</v>
      </c>
      <c r="B109" s="73">
        <v>0</v>
      </c>
      <c r="C109" s="73">
        <v>0</v>
      </c>
      <c r="D109" s="73">
        <v>3</v>
      </c>
      <c r="E109" s="73">
        <v>0</v>
      </c>
      <c r="F109" s="74">
        <v>40</v>
      </c>
      <c r="G109" s="73" t="e">
        <f t="shared" si="5"/>
        <v>#DIV/0!</v>
      </c>
      <c r="H109" s="74">
        <f t="shared" si="6"/>
        <v>2.0649083283947609E-3</v>
      </c>
      <c r="I109" s="69">
        <f>VLOOKUP($A:$A,'2- Dünya Çeyrek Yıllar İthalatı'!$A:$F,2,0)</f>
        <v>40</v>
      </c>
      <c r="J109" s="69">
        <f>VLOOKUP($A:$A,'2- Dünya Çeyrek Yıllar İthalatı'!$A:$F,3,0)</f>
        <v>0</v>
      </c>
      <c r="K109" s="69">
        <f>VLOOKUP($A:$A,'2- Dünya Çeyrek Yıllar İthalatı'!$A:$F,4,0)</f>
        <v>0</v>
      </c>
      <c r="L109" s="69">
        <f>VLOOKUP($A:$A,'2- Dünya Çeyrek Yıllar İthalatı'!$A:$F,5,0)</f>
        <v>0</v>
      </c>
      <c r="M109" s="69">
        <f>VLOOKUP($A:$A,'2- Dünya Çeyrek Yıllar İthalatı'!$A:$F,6,0)</f>
        <v>0</v>
      </c>
      <c r="N109" s="69">
        <f t="shared" si="7"/>
        <v>-100</v>
      </c>
      <c r="O109" s="69">
        <f>VLOOKUP($A:$A,'3-TR İhracat Göstergeleri'!$A:$P,2,0)</f>
        <v>0</v>
      </c>
      <c r="P109" s="73">
        <f>VLOOKUP($A:$A,'3-TR İhracat Göstergeleri'!$A:$P,3,0)</f>
        <v>0</v>
      </c>
      <c r="Q109" s="69">
        <f>VLOOKUP($A:$A,'3-TR İhracat Göstergeleri'!$A:$P,4,0)</f>
        <v>0</v>
      </c>
      <c r="R109" s="73">
        <f>VLOOKUP($A:$A,'3-TR İhracat Göstergeleri'!$A:$P,5,0)</f>
        <v>0</v>
      </c>
      <c r="S109" s="69">
        <f>VLOOKUP($A:$A,'3-TR İhracat Göstergeleri'!$A:$P,6,0)</f>
        <v>0</v>
      </c>
      <c r="T109" s="73">
        <f>VLOOKUP($A:$A,'3-TR İhracat Göstergeleri'!$A:$P,7,0)</f>
        <v>0</v>
      </c>
      <c r="U109" s="69">
        <f>VLOOKUP($A:$A,'3-TR İhracat Göstergeleri'!$A:$P,8,0)</f>
        <v>0</v>
      </c>
      <c r="V109" s="73">
        <f>VLOOKUP($A:$A,'3-TR İhracat Göstergeleri'!$A:$P,9,0)</f>
        <v>0</v>
      </c>
      <c r="W109" s="69">
        <f>VLOOKUP($A:$A,'3-TR İhracat Göstergeleri'!$A:$P,10,0)</f>
        <v>0</v>
      </c>
      <c r="X109" s="73">
        <f>VLOOKUP($A:$A,'3-TR İhracat Göstergeleri'!$A:$P,11,0)</f>
        <v>106</v>
      </c>
      <c r="Y109" s="69">
        <f>VLOOKUP($A:$A,'3-TR İhracat Göstergeleri'!$A:$P,12,0)</f>
        <v>2.0649040645571606E-3</v>
      </c>
      <c r="Z109" s="73">
        <f>VLOOKUP($A:$A,'3-TR İhracat Göstergeleri'!$A:$P,13,0)</f>
        <v>0</v>
      </c>
      <c r="AA109" s="69">
        <f>VLOOKUP($A:$A,'3-TR İhracat Göstergeleri'!$A:$P,14,0)</f>
        <v>9451</v>
      </c>
      <c r="AB109" s="73">
        <f>VLOOKUP($A:$A,'3-TR İhracat Göstergeleri'!$A:$P,15,0)</f>
        <v>1</v>
      </c>
      <c r="AC109" s="69">
        <f>VLOOKUP($A:$A,'3-TR İhracat Göstergeleri'!$A:$P,16,0)</f>
        <v>25</v>
      </c>
      <c r="AD109" s="73">
        <f>VLOOKUP($A:$A,'4-Dünya İthahalat Göstergeleri'!$A:$M,2,0)</f>
        <v>40</v>
      </c>
      <c r="AE109" s="69">
        <f>VLOOKUP($A:$A,'4-Dünya İthahalat Göstergeleri'!$A:$M,3,0)</f>
        <v>-40</v>
      </c>
      <c r="AF109" s="73">
        <f>VLOOKUP($A:$A,'4-Dünya İthahalat Göstergeleri'!$A:$M,4,0)</f>
        <v>4</v>
      </c>
      <c r="AG109" s="69" t="str">
        <f>VLOOKUP($A:$A,'4-Dünya İthahalat Göstergeleri'!$A:$M,5,0)</f>
        <v>Tons</v>
      </c>
      <c r="AH109" s="73">
        <f>VLOOKUP($A:$A,'4-Dünya İthahalat Göstergeleri'!$A:$M,6,0)</f>
        <v>10000</v>
      </c>
      <c r="AI109" s="69">
        <f>VLOOKUP($A:$A,'4-Dünya İthahalat Göstergeleri'!$A:$M,7,0)</f>
        <v>0</v>
      </c>
      <c r="AJ109" s="73">
        <f>VLOOKUP($A:$A,'4-Dünya İthahalat Göstergeleri'!$A:$M,8,0)</f>
        <v>0</v>
      </c>
      <c r="AK109" s="69">
        <f>VLOOKUP($A:$A,'4-Dünya İthahalat Göstergeleri'!$A:$M,9,0)</f>
        <v>0</v>
      </c>
      <c r="AL109" s="73">
        <f>VLOOKUP($A:$A,'4-Dünya İthahalat Göstergeleri'!$A:$M,10,0)</f>
        <v>2.0649040645571606E-3</v>
      </c>
      <c r="AM109" s="69">
        <f>VLOOKUP($A:$A,'4-Dünya İthahalat Göstergeleri'!$A:$M,11,0)</f>
        <v>9451</v>
      </c>
      <c r="AN109" s="73">
        <f>VLOOKUP($A:$A,'4-Dünya İthahalat Göstergeleri'!$A:$M,12,0)</f>
        <v>1</v>
      </c>
      <c r="AO109" s="69" t="str">
        <f>VLOOKUP($A:$A,'4-Dünya İthahalat Göstergeleri'!$A:$M,13,0)</f>
        <v>32.5</v>
      </c>
      <c r="AP109" s="73" t="e">
        <f>VLOOKUP($A:$A,'5-Dünya Yıllar İhracatı'!$A:$F,2,0)</f>
        <v>#N/A</v>
      </c>
      <c r="AQ109" s="69" t="e">
        <f>VLOOKUP($A:$A,'5-Dünya Yıllar İhracatı'!$A:$F,3,0)</f>
        <v>#N/A</v>
      </c>
      <c r="AR109" s="73" t="e">
        <f>VLOOKUP($A:$A,'5-Dünya Yıllar İhracatı'!$A:$F,4,0)</f>
        <v>#N/A</v>
      </c>
      <c r="AS109" s="69" t="e">
        <f>VLOOKUP($A:$A,'5-Dünya Yıllar İhracatı'!$A:$F,5,0)</f>
        <v>#N/A</v>
      </c>
      <c r="AT109" s="73" t="e">
        <f>VLOOKUP($A:$A,'5-Dünya Yıllar İhracatı'!$A:$F,6,0)</f>
        <v>#N/A</v>
      </c>
      <c r="AU109" s="69" t="e">
        <f t="shared" si="8"/>
        <v>#N/A</v>
      </c>
      <c r="AV109" s="73" t="e">
        <f t="shared" si="9"/>
        <v>#N/A</v>
      </c>
      <c r="AW109" s="69">
        <f>VLOOKUP($A:$A,'6-TR Yıllar İhracatı'!$A:$H,2,0)</f>
        <v>0</v>
      </c>
      <c r="AX109" s="73">
        <f>VLOOKUP($A:$A,'6-TR Yıllar İhracatı'!$A:$H,3,0)</f>
        <v>0</v>
      </c>
      <c r="AY109" s="69">
        <f>VLOOKUP($A:$A,'6-TR Yıllar İhracatı'!$A:$H,4,0)</f>
        <v>1181</v>
      </c>
      <c r="AZ109" s="73">
        <f>VLOOKUP($A:$A,'6-TR Yıllar İhracatı'!$A:$H,5,0)</f>
        <v>0</v>
      </c>
      <c r="BA109" s="69">
        <f>VLOOKUP($A:$A,'6-TR Yıllar İhracatı'!$A:$H,6,0)</f>
        <v>0</v>
      </c>
      <c r="BB109" s="73" t="e">
        <f>VLOOKUP($A:$A,'6-TR Yıllar İhracatı'!$A:$H,7,0)</f>
        <v>#DIV/0!</v>
      </c>
      <c r="BC109" s="69">
        <f>VLOOKUP($A:$A,'6-TR Yıllar İhracatı'!$A:$H,8,0)</f>
        <v>0</v>
      </c>
      <c r="BD109" s="73">
        <f>VLOOKUP($A:$A,'7-TR Çeyrek Yıllar İhracatı'!$A:$H,2,0)</f>
        <v>0</v>
      </c>
      <c r="BE109" s="69">
        <f>VLOOKUP($A:$A,'7-TR Çeyrek Yıllar İhracatı'!$A:$H,3,0)</f>
        <v>0</v>
      </c>
      <c r="BF109" s="73">
        <f>VLOOKUP($A:$A,'7-TR Çeyrek Yıllar İhracatı'!$A:$H,4,0)</f>
        <v>0</v>
      </c>
      <c r="BG109" s="69">
        <f>VLOOKUP($A:$A,'7-TR Çeyrek Yıllar İhracatı'!$A:$H,5,0)</f>
        <v>0</v>
      </c>
      <c r="BH109" s="73">
        <f>VLOOKUP($A:$A,'7-TR Çeyrek Yıllar İhracatı'!$A:$H,6,0)</f>
        <v>1</v>
      </c>
      <c r="BI109" s="69" t="e">
        <f>VLOOKUP($A:$A,'7-TR Çeyrek Yıllar İhracatı'!$A:$H,7,0)</f>
        <v>#DIV/0!</v>
      </c>
      <c r="BJ109" s="73">
        <f>VLOOKUP($A:$A,'8- TR Yıllar Birim İhracatı'!$A:$H,2,0)</f>
        <v>0</v>
      </c>
      <c r="BK109" s="69">
        <f>VLOOKUP($A:$A,'8- TR Yıllar Birim İhracatı'!$A:$H,3,0)</f>
        <v>0</v>
      </c>
      <c r="BL109" s="73">
        <f>VLOOKUP($A:$A,'8- TR Yıllar Birim İhracatı'!$A:$H,4,0)</f>
        <v>8748</v>
      </c>
      <c r="BM109" s="69">
        <f>VLOOKUP($A:$A,'8- TR Yıllar Birim İhracatı'!$A:$H,5,0)</f>
        <v>0</v>
      </c>
      <c r="BN109" s="73">
        <f>VLOOKUP($A:$A,'8- TR Yıllar Birim İhracatı'!$A:$H,6,0)</f>
        <v>0</v>
      </c>
      <c r="BO109" s="69">
        <f>VLOOKUP($A:$A,'8- TR Yıllar Birim İhracatı'!$A:$H,7,0)</f>
        <v>0</v>
      </c>
      <c r="BP109" s="73">
        <f>VLOOKUP($A:$A,'8- TR Yıllar Birim İhracatı'!$A:$H,8,0)</f>
        <v>0</v>
      </c>
      <c r="BQ109" s="69">
        <f>VLOOKUP($A:$A,'9-Dünya Yıllar Birim İthalatı'!$A:$N,2,0)</f>
        <v>0</v>
      </c>
      <c r="BR109" s="73">
        <f>VLOOKUP($A:$A,'9-Dünya Yıllar Birim İthalatı'!$A:$N,3,0)</f>
        <v>0</v>
      </c>
      <c r="BS109" s="69">
        <f>VLOOKUP($A:$A,'9-Dünya Yıllar Birim İthalatı'!$A:$N,4,0)</f>
        <v>0</v>
      </c>
      <c r="BT109" s="73">
        <f>VLOOKUP($A:$A,'9-Dünya Yıllar Birim İthalatı'!$A:$N,5,0)</f>
        <v>0</v>
      </c>
      <c r="BU109" s="69">
        <f>VLOOKUP($A:$A,'9-Dünya Yıllar Birim İthalatı'!$A:$N,6,0)</f>
        <v>3000</v>
      </c>
      <c r="BV109" s="73" t="str">
        <f>VLOOKUP($A:$A,'9-Dünya Yıllar Birim İthalatı'!$A:$N,7,0)</f>
        <v>US Dollar/Tons</v>
      </c>
      <c r="BW109" s="69">
        <f>VLOOKUP($A:$A,'9-Dünya Yıllar Birim İthalatı'!$A:$N,8,0)</f>
        <v>0</v>
      </c>
      <c r="BX109" s="73">
        <f>VLOOKUP($A:$A,'9-Dünya Yıllar Birim İthalatı'!$A:$N,9,0)</f>
        <v>0</v>
      </c>
      <c r="BY109" s="69">
        <f>VLOOKUP($A:$A,'9-Dünya Yıllar Birim İthalatı'!$A:$N,10,0)</f>
        <v>10000</v>
      </c>
      <c r="BZ109" s="73" t="str">
        <f>VLOOKUP($A:$A,'9-Dünya Yıllar Birim İthalatı'!$A:$N,11,0)</f>
        <v>US Dollar/Tons</v>
      </c>
      <c r="CA109" s="69">
        <f>VLOOKUP($A:$A,'9-Dünya Yıllar Birim İthalatı'!$A:$N,12,0)</f>
        <v>40</v>
      </c>
      <c r="CB109" s="73">
        <f>VLOOKUP($A:$A,'9-Dünya Yıllar Birim İthalatı'!$A:$N,13,0)</f>
        <v>4</v>
      </c>
      <c r="CC109" s="69" t="str">
        <f>VLOOKUP($A:$A,'9-Dünya Yıllar Birim İthalatı'!$A:$N,14,0)</f>
        <v>Tons</v>
      </c>
    </row>
    <row r="110" spans="1:81" ht="27.6" x14ac:dyDescent="0.3">
      <c r="A110" s="71" t="s">
        <v>66</v>
      </c>
      <c r="B110" s="75">
        <v>55</v>
      </c>
      <c r="C110" s="75">
        <v>49</v>
      </c>
      <c r="D110" s="75">
        <v>63</v>
      </c>
      <c r="E110" s="75">
        <v>60</v>
      </c>
      <c r="F110" s="76">
        <v>39</v>
      </c>
      <c r="G110" s="75">
        <f t="shared" si="5"/>
        <v>-35</v>
      </c>
      <c r="H110" s="76">
        <f t="shared" si="6"/>
        <v>2.0132856201848918E-3</v>
      </c>
      <c r="I110" s="71">
        <f>VLOOKUP($A:$A,'2- Dünya Çeyrek Yıllar İthalatı'!$A:$F,2,0)</f>
        <v>7</v>
      </c>
      <c r="J110" s="71">
        <f>VLOOKUP($A:$A,'2- Dünya Çeyrek Yıllar İthalatı'!$A:$F,3,0)</f>
        <v>7</v>
      </c>
      <c r="K110" s="71">
        <f>VLOOKUP($A:$A,'2- Dünya Çeyrek Yıllar İthalatı'!$A:$F,4,0)</f>
        <v>16</v>
      </c>
      <c r="L110" s="71">
        <f>VLOOKUP($A:$A,'2- Dünya Çeyrek Yıllar İthalatı'!$A:$F,5,0)</f>
        <v>4</v>
      </c>
      <c r="M110" s="71">
        <f>VLOOKUP($A:$A,'2- Dünya Çeyrek Yıllar İthalatı'!$A:$F,6,0)</f>
        <v>4</v>
      </c>
      <c r="N110" s="71">
        <f t="shared" si="7"/>
        <v>-42.857142857142854</v>
      </c>
      <c r="O110" s="71">
        <f>VLOOKUP($A:$A,'3-TR İhracat Göstergeleri'!$A:$P,2,0)</f>
        <v>21</v>
      </c>
      <c r="P110" s="75">
        <f>VLOOKUP($A:$A,'3-TR İhracat Göstergeleri'!$A:$P,3,0)</f>
        <v>21</v>
      </c>
      <c r="Q110" s="71">
        <f>VLOOKUP($A:$A,'3-TR İhracat Göstergeleri'!$A:$P,4,0)</f>
        <v>9.8552220944693441E-3</v>
      </c>
      <c r="R110" s="75">
        <f>VLOOKUP($A:$A,'3-TR İhracat Göstergeleri'!$A:$P,5,0)</f>
        <v>1</v>
      </c>
      <c r="S110" s="71" t="str">
        <f>VLOOKUP($A:$A,'3-TR İhracat Göstergeleri'!$A:$P,6,0)</f>
        <v>Tons</v>
      </c>
      <c r="T110" s="75">
        <f>VLOOKUP($A:$A,'3-TR İhracat Göstergeleri'!$A:$P,7,0)</f>
        <v>21000</v>
      </c>
      <c r="U110" s="71">
        <f>VLOOKUP($A:$A,'3-TR İhracat Göstergeleri'!$A:$P,8,0)</f>
        <v>0</v>
      </c>
      <c r="V110" s="75">
        <f>VLOOKUP($A:$A,'3-TR İhracat Göstergeleri'!$A:$P,9,0)</f>
        <v>0</v>
      </c>
      <c r="W110" s="71">
        <f>VLOOKUP($A:$A,'3-TR İhracat Göstergeleri'!$A:$P,10,0)</f>
        <v>10</v>
      </c>
      <c r="X110" s="75">
        <f>VLOOKUP($A:$A,'3-TR İhracat Göstergeleri'!$A:$P,11,0)</f>
        <v>107</v>
      </c>
      <c r="Y110" s="71">
        <f>VLOOKUP($A:$A,'3-TR İhracat Göstergeleri'!$A:$P,12,0)</f>
        <v>2.0132814629432319E-3</v>
      </c>
      <c r="Z110" s="75">
        <f>VLOOKUP($A:$A,'3-TR İhracat Göstergeleri'!$A:$P,13,0)</f>
        <v>-5</v>
      </c>
      <c r="AA110" s="71">
        <f>VLOOKUP($A:$A,'3-TR İhracat Göstergeleri'!$A:$P,14,0)</f>
        <v>11114</v>
      </c>
      <c r="AB110" s="75" t="str">
        <f>VLOOKUP($A:$A,'3-TR İhracat Göstergeleri'!$A:$P,15,0)</f>
        <v>0.37</v>
      </c>
      <c r="AC110" s="71">
        <f>VLOOKUP($A:$A,'3-TR İhracat Göstergeleri'!$A:$P,16,0)</f>
        <v>0</v>
      </c>
      <c r="AD110" s="75">
        <f>VLOOKUP($A:$A,'4-Dünya İthahalat Göstergeleri'!$A:$M,2,0)</f>
        <v>39</v>
      </c>
      <c r="AE110" s="71">
        <f>VLOOKUP($A:$A,'4-Dünya İthahalat Göstergeleri'!$A:$M,3,0)</f>
        <v>-39</v>
      </c>
      <c r="AF110" s="75">
        <f>VLOOKUP($A:$A,'4-Dünya İthahalat Göstergeleri'!$A:$M,4,0)</f>
        <v>5</v>
      </c>
      <c r="AG110" s="71" t="str">
        <f>VLOOKUP($A:$A,'4-Dünya İthahalat Göstergeleri'!$A:$M,5,0)</f>
        <v>Tons</v>
      </c>
      <c r="AH110" s="75">
        <f>VLOOKUP($A:$A,'4-Dünya İthahalat Göstergeleri'!$A:$M,6,0)</f>
        <v>7800</v>
      </c>
      <c r="AI110" s="71">
        <f>VLOOKUP($A:$A,'4-Dünya İthahalat Göstergeleri'!$A:$M,7,0)</f>
        <v>-5</v>
      </c>
      <c r="AJ110" s="75">
        <f>VLOOKUP($A:$A,'4-Dünya İthahalat Göstergeleri'!$A:$M,8,0)</f>
        <v>2</v>
      </c>
      <c r="AK110" s="71">
        <f>VLOOKUP($A:$A,'4-Dünya İthahalat Göstergeleri'!$A:$M,9,0)</f>
        <v>-35</v>
      </c>
      <c r="AL110" s="75">
        <f>VLOOKUP($A:$A,'4-Dünya İthahalat Göstergeleri'!$A:$M,10,0)</f>
        <v>2.0132814629432319E-3</v>
      </c>
      <c r="AM110" s="71">
        <f>VLOOKUP($A:$A,'4-Dünya İthahalat Göstergeleri'!$A:$M,11,0)</f>
        <v>11114</v>
      </c>
      <c r="AN110" s="75" t="str">
        <f>VLOOKUP($A:$A,'4-Dünya İthahalat Göstergeleri'!$A:$M,12,0)</f>
        <v>0.37</v>
      </c>
      <c r="AO110" s="71">
        <f>VLOOKUP($A:$A,'4-Dünya İthahalat Göstergeleri'!$A:$M,13,0)</f>
        <v>0</v>
      </c>
      <c r="AP110" s="75">
        <f>VLOOKUP($A:$A,'5-Dünya Yıllar İhracatı'!$A:$F,2,0)</f>
        <v>0</v>
      </c>
      <c r="AQ110" s="71">
        <f>VLOOKUP($A:$A,'5-Dünya Yıllar İhracatı'!$A:$F,3,0)</f>
        <v>0</v>
      </c>
      <c r="AR110" s="75">
        <f>VLOOKUP($A:$A,'5-Dünya Yıllar İhracatı'!$A:$F,4,0)</f>
        <v>0</v>
      </c>
      <c r="AS110" s="71">
        <f>VLOOKUP($A:$A,'5-Dünya Yıllar İhracatı'!$A:$F,5,0)</f>
        <v>2</v>
      </c>
      <c r="AT110" s="75">
        <f>VLOOKUP($A:$A,'5-Dünya Yıllar İhracatı'!$A:$F,6,0)</f>
        <v>0</v>
      </c>
      <c r="AU110" s="71">
        <f t="shared" si="8"/>
        <v>-100</v>
      </c>
      <c r="AV110" s="75">
        <f t="shared" si="9"/>
        <v>410.00132021615127</v>
      </c>
      <c r="AW110" s="71">
        <f>VLOOKUP($A:$A,'6-TR Yıllar İhracatı'!$A:$H,2,0)</f>
        <v>0</v>
      </c>
      <c r="AX110" s="75">
        <f>VLOOKUP($A:$A,'6-TR Yıllar İhracatı'!$A:$H,3,0)</f>
        <v>0</v>
      </c>
      <c r="AY110" s="71">
        <f>VLOOKUP($A:$A,'6-TR Yıllar İhracatı'!$A:$H,4,0)</f>
        <v>8</v>
      </c>
      <c r="AZ110" s="75">
        <f>VLOOKUP($A:$A,'6-TR Yıllar İhracatı'!$A:$H,5,0)</f>
        <v>19</v>
      </c>
      <c r="BA110" s="71">
        <f>VLOOKUP($A:$A,'6-TR Yıllar İhracatı'!$A:$H,6,0)</f>
        <v>21</v>
      </c>
      <c r="BB110" s="75">
        <f>VLOOKUP($A:$A,'6-TR Yıllar İhracatı'!$A:$H,7,0)</f>
        <v>105.26315789473684</v>
      </c>
      <c r="BC110" s="71">
        <f>VLOOKUP($A:$A,'6-TR Yıllar İhracatı'!$A:$H,8,0)</f>
        <v>9.8552220944693441E-3</v>
      </c>
      <c r="BD110" s="75">
        <f>VLOOKUP($A:$A,'7-TR Çeyrek Yıllar İhracatı'!$A:$H,2,0)</f>
        <v>6</v>
      </c>
      <c r="BE110" s="71">
        <f>VLOOKUP($A:$A,'7-TR Çeyrek Yıllar İhracatı'!$A:$H,3,0)</f>
        <v>4</v>
      </c>
      <c r="BF110" s="75">
        <f>VLOOKUP($A:$A,'7-TR Çeyrek Yıllar İhracatı'!$A:$H,4,0)</f>
        <v>6</v>
      </c>
      <c r="BG110" s="71">
        <f>VLOOKUP($A:$A,'7-TR Çeyrek Yıllar İhracatı'!$A:$H,5,0)</f>
        <v>3</v>
      </c>
      <c r="BH110" s="75">
        <f>VLOOKUP($A:$A,'7-TR Çeyrek Yıllar İhracatı'!$A:$H,6,0)</f>
        <v>4</v>
      </c>
      <c r="BI110" s="71">
        <f>VLOOKUP($A:$A,'7-TR Çeyrek Yıllar İhracatı'!$A:$H,7,0)</f>
        <v>-33.333333333333329</v>
      </c>
      <c r="BJ110" s="75">
        <f>VLOOKUP($A:$A,'8- TR Yıllar Birim İhracatı'!$A:$H,2,0)</f>
        <v>0</v>
      </c>
      <c r="BK110" s="71">
        <f>VLOOKUP($A:$A,'8- TR Yıllar Birim İhracatı'!$A:$H,3,0)</f>
        <v>0</v>
      </c>
      <c r="BL110" s="75">
        <f>VLOOKUP($A:$A,'8- TR Yıllar Birim İhracatı'!$A:$H,4,0)</f>
        <v>4000</v>
      </c>
      <c r="BM110" s="71">
        <f>VLOOKUP($A:$A,'8- TR Yıllar Birim İhracatı'!$A:$H,5,0)</f>
        <v>9500</v>
      </c>
      <c r="BN110" s="75">
        <f>VLOOKUP($A:$A,'8- TR Yıllar Birim İhracatı'!$A:$H,6,0)</f>
        <v>21000</v>
      </c>
      <c r="BO110" s="71">
        <f>VLOOKUP($A:$A,'8- TR Yıllar Birim İhracatı'!$A:$H,7,0)</f>
        <v>21</v>
      </c>
      <c r="BP110" s="75">
        <f>VLOOKUP($A:$A,'8- TR Yıllar Birim İhracatı'!$A:$H,8,0)</f>
        <v>1</v>
      </c>
      <c r="BQ110" s="71">
        <f>VLOOKUP($A:$A,'9-Dünya Yıllar Birim İthalatı'!$A:$N,2,0)</f>
        <v>11000</v>
      </c>
      <c r="BR110" s="75" t="str">
        <f>VLOOKUP($A:$A,'9-Dünya Yıllar Birim İthalatı'!$A:$N,3,0)</f>
        <v>US Dollar/Tons</v>
      </c>
      <c r="BS110" s="71">
        <f>VLOOKUP($A:$A,'9-Dünya Yıllar Birim İthalatı'!$A:$N,4,0)</f>
        <v>12250</v>
      </c>
      <c r="BT110" s="75" t="str">
        <f>VLOOKUP($A:$A,'9-Dünya Yıllar Birim İthalatı'!$A:$N,5,0)</f>
        <v>US Dollar/Tons</v>
      </c>
      <c r="BU110" s="71">
        <f>VLOOKUP($A:$A,'9-Dünya Yıllar Birim İthalatı'!$A:$N,6,0)</f>
        <v>10500</v>
      </c>
      <c r="BV110" s="75" t="str">
        <f>VLOOKUP($A:$A,'9-Dünya Yıllar Birim İthalatı'!$A:$N,7,0)</f>
        <v>US Dollar/Tons</v>
      </c>
      <c r="BW110" s="71">
        <f>VLOOKUP($A:$A,'9-Dünya Yıllar Birim İthalatı'!$A:$N,8,0)</f>
        <v>12000</v>
      </c>
      <c r="BX110" s="75" t="str">
        <f>VLOOKUP($A:$A,'9-Dünya Yıllar Birim İthalatı'!$A:$N,9,0)</f>
        <v>US Dollar/Tons</v>
      </c>
      <c r="BY110" s="71">
        <f>VLOOKUP($A:$A,'9-Dünya Yıllar Birim İthalatı'!$A:$N,10,0)</f>
        <v>7800</v>
      </c>
      <c r="BZ110" s="75" t="str">
        <f>VLOOKUP($A:$A,'9-Dünya Yıllar Birim İthalatı'!$A:$N,11,0)</f>
        <v>US Dollar/Tons</v>
      </c>
      <c r="CA110" s="71">
        <f>VLOOKUP($A:$A,'9-Dünya Yıllar Birim İthalatı'!$A:$N,12,0)</f>
        <v>39</v>
      </c>
      <c r="CB110" s="75">
        <f>VLOOKUP($A:$A,'9-Dünya Yıllar Birim İthalatı'!$A:$N,13,0)</f>
        <v>5</v>
      </c>
      <c r="CC110" s="71" t="str">
        <f>VLOOKUP($A:$A,'9-Dünya Yıllar Birim İthalatı'!$A:$N,14,0)</f>
        <v>Tons</v>
      </c>
    </row>
    <row r="111" spans="1:81" ht="27.6" x14ac:dyDescent="0.3">
      <c r="A111" s="69" t="s">
        <v>65</v>
      </c>
      <c r="B111" s="73">
        <v>3049</v>
      </c>
      <c r="C111" s="73">
        <v>609</v>
      </c>
      <c r="D111" s="73">
        <v>644</v>
      </c>
      <c r="E111" s="73">
        <v>365</v>
      </c>
      <c r="F111" s="74">
        <v>37</v>
      </c>
      <c r="G111" s="73">
        <f t="shared" si="5"/>
        <v>-89.863013698630141</v>
      </c>
      <c r="H111" s="74">
        <f t="shared" si="6"/>
        <v>1.9100402037651538E-3</v>
      </c>
      <c r="I111" s="69">
        <f>VLOOKUP($A:$A,'2- Dünya Çeyrek Yıllar İthalatı'!$A:$F,2,0)</f>
        <v>25</v>
      </c>
      <c r="J111" s="69">
        <f>VLOOKUP($A:$A,'2- Dünya Çeyrek Yıllar İthalatı'!$A:$F,3,0)</f>
        <v>13</v>
      </c>
      <c r="K111" s="69">
        <f>VLOOKUP($A:$A,'2- Dünya Çeyrek Yıllar İthalatı'!$A:$F,4,0)</f>
        <v>0</v>
      </c>
      <c r="L111" s="69">
        <f>VLOOKUP($A:$A,'2- Dünya Çeyrek Yıllar İthalatı'!$A:$F,5,0)</f>
        <v>0</v>
      </c>
      <c r="M111" s="69">
        <f>VLOOKUP($A:$A,'2- Dünya Çeyrek Yıllar İthalatı'!$A:$F,6,0)</f>
        <v>0</v>
      </c>
      <c r="N111" s="69">
        <f t="shared" si="7"/>
        <v>-100</v>
      </c>
      <c r="O111" s="69">
        <f>VLOOKUP($A:$A,'3-TR İhracat Göstergeleri'!$A:$P,2,0)</f>
        <v>0</v>
      </c>
      <c r="P111" s="73">
        <f>VLOOKUP($A:$A,'3-TR İhracat Göstergeleri'!$A:$P,3,0)</f>
        <v>0</v>
      </c>
      <c r="Q111" s="69">
        <f>VLOOKUP($A:$A,'3-TR İhracat Göstergeleri'!$A:$P,4,0)</f>
        <v>0</v>
      </c>
      <c r="R111" s="73">
        <f>VLOOKUP($A:$A,'3-TR İhracat Göstergeleri'!$A:$P,5,0)</f>
        <v>0</v>
      </c>
      <c r="S111" s="69">
        <f>VLOOKUP($A:$A,'3-TR İhracat Göstergeleri'!$A:$P,6,0)</f>
        <v>0</v>
      </c>
      <c r="T111" s="73">
        <f>VLOOKUP($A:$A,'3-TR İhracat Göstergeleri'!$A:$P,7,0)</f>
        <v>0</v>
      </c>
      <c r="U111" s="69">
        <f>VLOOKUP($A:$A,'3-TR İhracat Göstergeleri'!$A:$P,8,0)</f>
        <v>0</v>
      </c>
      <c r="V111" s="73">
        <f>VLOOKUP($A:$A,'3-TR İhracat Göstergeleri'!$A:$P,9,0)</f>
        <v>0</v>
      </c>
      <c r="W111" s="69">
        <f>VLOOKUP($A:$A,'3-TR İhracat Göstergeleri'!$A:$P,10,0)</f>
        <v>0</v>
      </c>
      <c r="X111" s="73">
        <f>VLOOKUP($A:$A,'3-TR İhracat Göstergeleri'!$A:$P,11,0)</f>
        <v>108</v>
      </c>
      <c r="Y111" s="69">
        <f>VLOOKUP($A:$A,'3-TR İhracat Göstergeleri'!$A:$P,12,0)</f>
        <v>1.9100362597153735E-3</v>
      </c>
      <c r="Z111" s="73">
        <f>VLOOKUP($A:$A,'3-TR İhracat Göstergeleri'!$A:$P,13,0)</f>
        <v>-61</v>
      </c>
      <c r="AA111" s="69">
        <f>VLOOKUP($A:$A,'3-TR İhracat Göstergeleri'!$A:$P,14,0)</f>
        <v>7816</v>
      </c>
      <c r="AB111" s="73" t="str">
        <f>VLOOKUP($A:$A,'3-TR İhracat Göstergeleri'!$A:$P,15,0)</f>
        <v>0.5</v>
      </c>
      <c r="AC111" s="69">
        <f>VLOOKUP($A:$A,'3-TR İhracat Göstergeleri'!$A:$P,16,0)</f>
        <v>20</v>
      </c>
      <c r="AD111" s="73">
        <f>VLOOKUP($A:$A,'4-Dünya İthahalat Göstergeleri'!$A:$M,2,0)</f>
        <v>37</v>
      </c>
      <c r="AE111" s="69">
        <f>VLOOKUP($A:$A,'4-Dünya İthahalat Göstergeleri'!$A:$M,3,0)</f>
        <v>-37</v>
      </c>
      <c r="AF111" s="73">
        <f>VLOOKUP($A:$A,'4-Dünya İthahalat Göstergeleri'!$A:$M,4,0)</f>
        <v>74</v>
      </c>
      <c r="AG111" s="69" t="str">
        <f>VLOOKUP($A:$A,'4-Dünya İthahalat Göstergeleri'!$A:$M,5,0)</f>
        <v>Tons</v>
      </c>
      <c r="AH111" s="73">
        <f>VLOOKUP($A:$A,'4-Dünya İthahalat Göstergeleri'!$A:$M,6,0)</f>
        <v>500</v>
      </c>
      <c r="AI111" s="69">
        <f>VLOOKUP($A:$A,'4-Dünya İthahalat Göstergeleri'!$A:$M,7,0)</f>
        <v>-61</v>
      </c>
      <c r="AJ111" s="73">
        <f>VLOOKUP($A:$A,'4-Dünya İthahalat Göstergeleri'!$A:$M,8,0)</f>
        <v>-59</v>
      </c>
      <c r="AK111" s="69">
        <f>VLOOKUP($A:$A,'4-Dünya İthahalat Göstergeleri'!$A:$M,9,0)</f>
        <v>-90</v>
      </c>
      <c r="AL111" s="73">
        <f>VLOOKUP($A:$A,'4-Dünya İthahalat Göstergeleri'!$A:$M,10,0)</f>
        <v>1.9100362597153735E-3</v>
      </c>
      <c r="AM111" s="69">
        <f>VLOOKUP($A:$A,'4-Dünya İthahalat Göstergeleri'!$A:$M,11,0)</f>
        <v>7816</v>
      </c>
      <c r="AN111" s="73" t="str">
        <f>VLOOKUP($A:$A,'4-Dünya İthahalat Göstergeleri'!$A:$M,12,0)</f>
        <v>0.5</v>
      </c>
      <c r="AO111" s="69">
        <f>VLOOKUP($A:$A,'4-Dünya İthahalat Göstergeleri'!$A:$M,13,0)</f>
        <v>20</v>
      </c>
      <c r="AP111" s="73" t="e">
        <f>VLOOKUP($A:$A,'5-Dünya Yıllar İhracatı'!$A:$F,2,0)</f>
        <v>#N/A</v>
      </c>
      <c r="AQ111" s="69" t="e">
        <f>VLOOKUP($A:$A,'5-Dünya Yıllar İhracatı'!$A:$F,3,0)</f>
        <v>#N/A</v>
      </c>
      <c r="AR111" s="73" t="e">
        <f>VLOOKUP($A:$A,'5-Dünya Yıllar İhracatı'!$A:$F,4,0)</f>
        <v>#N/A</v>
      </c>
      <c r="AS111" s="69" t="e">
        <f>VLOOKUP($A:$A,'5-Dünya Yıllar İhracatı'!$A:$F,5,0)</f>
        <v>#N/A</v>
      </c>
      <c r="AT111" s="73" t="e">
        <f>VLOOKUP($A:$A,'5-Dünya Yıllar İhracatı'!$A:$F,6,0)</f>
        <v>#N/A</v>
      </c>
      <c r="AU111" s="69" t="e">
        <f t="shared" si="8"/>
        <v>#N/A</v>
      </c>
      <c r="AV111" s="73" t="e">
        <f t="shared" si="9"/>
        <v>#N/A</v>
      </c>
      <c r="AW111" s="69">
        <f>VLOOKUP($A:$A,'6-TR Yıllar İhracatı'!$A:$H,2,0)</f>
        <v>0</v>
      </c>
      <c r="AX111" s="73">
        <f>VLOOKUP($A:$A,'6-TR Yıllar İhracatı'!$A:$H,3,0)</f>
        <v>0</v>
      </c>
      <c r="AY111" s="69">
        <f>VLOOKUP($A:$A,'6-TR Yıllar İhracatı'!$A:$H,4,0)</f>
        <v>0</v>
      </c>
      <c r="AZ111" s="73">
        <f>VLOOKUP($A:$A,'6-TR Yıllar İhracatı'!$A:$H,5,0)</f>
        <v>182</v>
      </c>
      <c r="BA111" s="69">
        <f>VLOOKUP($A:$A,'6-TR Yıllar İhracatı'!$A:$H,6,0)</f>
        <v>0</v>
      </c>
      <c r="BB111" s="73">
        <f>VLOOKUP($A:$A,'6-TR Yıllar İhracatı'!$A:$H,7,0)</f>
        <v>-1000</v>
      </c>
      <c r="BC111" s="69">
        <f>VLOOKUP($A:$A,'6-TR Yıllar İhracatı'!$A:$H,8,0)</f>
        <v>0</v>
      </c>
      <c r="BD111" s="73" t="e">
        <f>VLOOKUP($A:$A,'7-TR Çeyrek Yıllar İhracatı'!$A:$H,2,0)</f>
        <v>#N/A</v>
      </c>
      <c r="BE111" s="69" t="e">
        <f>VLOOKUP($A:$A,'7-TR Çeyrek Yıllar İhracatı'!$A:$H,3,0)</f>
        <v>#N/A</v>
      </c>
      <c r="BF111" s="73" t="e">
        <f>VLOOKUP($A:$A,'7-TR Çeyrek Yıllar İhracatı'!$A:$H,4,0)</f>
        <v>#N/A</v>
      </c>
      <c r="BG111" s="69" t="e">
        <f>VLOOKUP($A:$A,'7-TR Çeyrek Yıllar İhracatı'!$A:$H,5,0)</f>
        <v>#N/A</v>
      </c>
      <c r="BH111" s="73" t="e">
        <f>VLOOKUP($A:$A,'7-TR Çeyrek Yıllar İhracatı'!$A:$H,6,0)</f>
        <v>#N/A</v>
      </c>
      <c r="BI111" s="69" t="e">
        <f>VLOOKUP($A:$A,'7-TR Çeyrek Yıllar İhracatı'!$A:$H,7,0)</f>
        <v>#N/A</v>
      </c>
      <c r="BJ111" s="73">
        <f>VLOOKUP($A:$A,'8- TR Yıllar Birim İhracatı'!$A:$H,2,0)</f>
        <v>0</v>
      </c>
      <c r="BK111" s="69">
        <f>VLOOKUP($A:$A,'8- TR Yıllar Birim İhracatı'!$A:$H,3,0)</f>
        <v>0</v>
      </c>
      <c r="BL111" s="73">
        <f>VLOOKUP($A:$A,'8- TR Yıllar Birim İhracatı'!$A:$H,4,0)</f>
        <v>0</v>
      </c>
      <c r="BM111" s="69">
        <f>VLOOKUP($A:$A,'8- TR Yıllar Birim İhracatı'!$A:$H,5,0)</f>
        <v>2889</v>
      </c>
      <c r="BN111" s="73">
        <f>VLOOKUP($A:$A,'8- TR Yıllar Birim İhracatı'!$A:$H,6,0)</f>
        <v>0</v>
      </c>
      <c r="BO111" s="69">
        <f>VLOOKUP($A:$A,'8- TR Yıllar Birim İhracatı'!$A:$H,7,0)</f>
        <v>0</v>
      </c>
      <c r="BP111" s="73">
        <f>VLOOKUP($A:$A,'8- TR Yıllar Birim İhracatı'!$A:$H,8,0)</f>
        <v>0</v>
      </c>
      <c r="BQ111" s="69">
        <f>VLOOKUP($A:$A,'9-Dünya Yıllar Birim İthalatı'!$A:$N,2,0)</f>
        <v>513</v>
      </c>
      <c r="BR111" s="73" t="str">
        <f>VLOOKUP($A:$A,'9-Dünya Yıllar Birim İthalatı'!$A:$N,3,0)</f>
        <v>US Dollar/Tons</v>
      </c>
      <c r="BS111" s="69">
        <f>VLOOKUP($A:$A,'9-Dünya Yıllar Birim İthalatı'!$A:$N,4,0)</f>
        <v>650</v>
      </c>
      <c r="BT111" s="73" t="str">
        <f>VLOOKUP($A:$A,'9-Dünya Yıllar Birim İthalatı'!$A:$N,5,0)</f>
        <v>US Dollar/Tons</v>
      </c>
      <c r="BU111" s="69">
        <f>VLOOKUP($A:$A,'9-Dünya Yıllar Birim İthalatı'!$A:$N,6,0)</f>
        <v>470</v>
      </c>
      <c r="BV111" s="73" t="str">
        <f>VLOOKUP($A:$A,'9-Dünya Yıllar Birim İthalatı'!$A:$N,7,0)</f>
        <v>US Dollar/Tons</v>
      </c>
      <c r="BW111" s="69">
        <f>VLOOKUP($A:$A,'9-Dünya Yıllar Birim İthalatı'!$A:$N,8,0)</f>
        <v>481</v>
      </c>
      <c r="BX111" s="73" t="str">
        <f>VLOOKUP($A:$A,'9-Dünya Yıllar Birim İthalatı'!$A:$N,9,0)</f>
        <v>US Dollar/Tons</v>
      </c>
      <c r="BY111" s="69">
        <f>VLOOKUP($A:$A,'9-Dünya Yıllar Birim İthalatı'!$A:$N,10,0)</f>
        <v>500</v>
      </c>
      <c r="BZ111" s="73" t="str">
        <f>VLOOKUP($A:$A,'9-Dünya Yıllar Birim İthalatı'!$A:$N,11,0)</f>
        <v>US Dollar/Tons</v>
      </c>
      <c r="CA111" s="69">
        <f>VLOOKUP($A:$A,'9-Dünya Yıllar Birim İthalatı'!$A:$N,12,0)</f>
        <v>37</v>
      </c>
      <c r="CB111" s="73">
        <f>VLOOKUP($A:$A,'9-Dünya Yıllar Birim İthalatı'!$A:$N,13,0)</f>
        <v>74</v>
      </c>
      <c r="CC111" s="69" t="str">
        <f>VLOOKUP($A:$A,'9-Dünya Yıllar Birim İthalatı'!$A:$N,14,0)</f>
        <v>Tons</v>
      </c>
    </row>
    <row r="112" spans="1:81" ht="27.6" x14ac:dyDescent="0.3">
      <c r="A112" s="71" t="s">
        <v>64</v>
      </c>
      <c r="B112" s="75">
        <v>22</v>
      </c>
      <c r="C112" s="75">
        <v>26</v>
      </c>
      <c r="D112" s="75">
        <v>0</v>
      </c>
      <c r="E112" s="75">
        <v>30</v>
      </c>
      <c r="F112" s="76">
        <v>33</v>
      </c>
      <c r="G112" s="75">
        <f t="shared" si="5"/>
        <v>10</v>
      </c>
      <c r="H112" s="76">
        <f t="shared" si="6"/>
        <v>1.7035493709256777E-3</v>
      </c>
      <c r="I112" s="71" t="e">
        <f>VLOOKUP($A:$A,'2- Dünya Çeyrek Yıllar İthalatı'!$A:$F,2,0)</f>
        <v>#N/A</v>
      </c>
      <c r="J112" s="71" t="e">
        <f>VLOOKUP($A:$A,'2- Dünya Çeyrek Yıllar İthalatı'!$A:$F,3,0)</f>
        <v>#N/A</v>
      </c>
      <c r="K112" s="71" t="e">
        <f>VLOOKUP($A:$A,'2- Dünya Çeyrek Yıllar İthalatı'!$A:$F,4,0)</f>
        <v>#N/A</v>
      </c>
      <c r="L112" s="71" t="e">
        <f>VLOOKUP($A:$A,'2- Dünya Çeyrek Yıllar İthalatı'!$A:$F,5,0)</f>
        <v>#N/A</v>
      </c>
      <c r="M112" s="71" t="e">
        <f>VLOOKUP($A:$A,'2- Dünya Çeyrek Yıllar İthalatı'!$A:$F,6,0)</f>
        <v>#N/A</v>
      </c>
      <c r="N112" s="71" t="e">
        <f t="shared" si="7"/>
        <v>#N/A</v>
      </c>
      <c r="O112" s="71">
        <f>VLOOKUP($A:$A,'3-TR İhracat Göstergeleri'!$A:$P,2,0)</f>
        <v>2</v>
      </c>
      <c r="P112" s="75">
        <f>VLOOKUP($A:$A,'3-TR İhracat Göstergeleri'!$A:$P,3,0)</f>
        <v>2</v>
      </c>
      <c r="Q112" s="71">
        <f>VLOOKUP($A:$A,'3-TR İhracat Göstergeleri'!$A:$P,4,0)</f>
        <v>9.3859258042565169E-4</v>
      </c>
      <c r="R112" s="75">
        <f>VLOOKUP($A:$A,'3-TR İhracat Göstergeleri'!$A:$P,5,0)</f>
        <v>0</v>
      </c>
      <c r="S112" s="71" t="str">
        <f>VLOOKUP($A:$A,'3-TR İhracat Göstergeleri'!$A:$P,6,0)</f>
        <v>Tons</v>
      </c>
      <c r="T112" s="75">
        <f>VLOOKUP($A:$A,'3-TR İhracat Göstergeleri'!$A:$P,7,0)</f>
        <v>0</v>
      </c>
      <c r="U112" s="71">
        <f>VLOOKUP($A:$A,'3-TR İhracat Göstergeleri'!$A:$P,8,0)</f>
        <v>0</v>
      </c>
      <c r="V112" s="75">
        <f>VLOOKUP($A:$A,'3-TR İhracat Göstergeleri'!$A:$P,9,0)</f>
        <v>0</v>
      </c>
      <c r="W112" s="71">
        <f>VLOOKUP($A:$A,'3-TR İhracat Göstergeleri'!$A:$P,10,0)</f>
        <v>0</v>
      </c>
      <c r="X112" s="75">
        <f>VLOOKUP($A:$A,'3-TR İhracat Göstergeleri'!$A:$P,11,0)</f>
        <v>109</v>
      </c>
      <c r="Y112" s="71">
        <f>VLOOKUP($A:$A,'3-TR İhracat Göstergeleri'!$A:$P,12,0)</f>
        <v>1.7035458532596575E-3</v>
      </c>
      <c r="Z112" s="75">
        <f>VLOOKUP($A:$A,'3-TR İhracat Göstergeleri'!$A:$P,13,0)</f>
        <v>10</v>
      </c>
      <c r="AA112" s="71">
        <f>VLOOKUP($A:$A,'3-TR İhracat Göstergeleri'!$A:$P,14,0)</f>
        <v>13081</v>
      </c>
      <c r="AB112" s="75" t="str">
        <f>VLOOKUP($A:$A,'3-TR İhracat Göstergeleri'!$A:$P,15,0)</f>
        <v>0.5</v>
      </c>
      <c r="AC112" s="71">
        <f>VLOOKUP($A:$A,'3-TR İhracat Göstergeleri'!$A:$P,16,0)</f>
        <v>0</v>
      </c>
      <c r="AD112" s="75">
        <f>VLOOKUP($A:$A,'4-Dünya İthahalat Göstergeleri'!$A:$M,2,0)</f>
        <v>33</v>
      </c>
      <c r="AE112" s="71">
        <f>VLOOKUP($A:$A,'4-Dünya İthahalat Göstergeleri'!$A:$M,3,0)</f>
        <v>-33</v>
      </c>
      <c r="AF112" s="75">
        <f>VLOOKUP($A:$A,'4-Dünya İthahalat Göstergeleri'!$A:$M,4,0)</f>
        <v>7</v>
      </c>
      <c r="AG112" s="71" t="str">
        <f>VLOOKUP($A:$A,'4-Dünya İthahalat Göstergeleri'!$A:$M,5,0)</f>
        <v>Tons</v>
      </c>
      <c r="AH112" s="75">
        <f>VLOOKUP($A:$A,'4-Dünya İthahalat Göstergeleri'!$A:$M,6,0)</f>
        <v>4714</v>
      </c>
      <c r="AI112" s="71">
        <f>VLOOKUP($A:$A,'4-Dünya İthahalat Göstergeleri'!$A:$M,7,0)</f>
        <v>10</v>
      </c>
      <c r="AJ112" s="75">
        <f>VLOOKUP($A:$A,'4-Dünya İthahalat Göstergeleri'!$A:$M,8,0)</f>
        <v>9</v>
      </c>
      <c r="AK112" s="71">
        <f>VLOOKUP($A:$A,'4-Dünya İthahalat Göstergeleri'!$A:$M,9,0)</f>
        <v>10</v>
      </c>
      <c r="AL112" s="75">
        <f>VLOOKUP($A:$A,'4-Dünya İthahalat Göstergeleri'!$A:$M,10,0)</f>
        <v>1.7035458532596575E-3</v>
      </c>
      <c r="AM112" s="71">
        <f>VLOOKUP($A:$A,'4-Dünya İthahalat Göstergeleri'!$A:$M,11,0)</f>
        <v>13081</v>
      </c>
      <c r="AN112" s="75" t="str">
        <f>VLOOKUP($A:$A,'4-Dünya İthahalat Göstergeleri'!$A:$M,12,0)</f>
        <v>0.5</v>
      </c>
      <c r="AO112" s="71">
        <f>VLOOKUP($A:$A,'4-Dünya İthahalat Göstergeleri'!$A:$M,13,0)</f>
        <v>0</v>
      </c>
      <c r="AP112" s="75" t="e">
        <f>VLOOKUP($A:$A,'5-Dünya Yıllar İhracatı'!$A:$F,2,0)</f>
        <v>#N/A</v>
      </c>
      <c r="AQ112" s="71" t="e">
        <f>VLOOKUP($A:$A,'5-Dünya Yıllar İhracatı'!$A:$F,3,0)</f>
        <v>#N/A</v>
      </c>
      <c r="AR112" s="75" t="e">
        <f>VLOOKUP($A:$A,'5-Dünya Yıllar İhracatı'!$A:$F,4,0)</f>
        <v>#N/A</v>
      </c>
      <c r="AS112" s="71" t="e">
        <f>VLOOKUP($A:$A,'5-Dünya Yıllar İhracatı'!$A:$F,5,0)</f>
        <v>#N/A</v>
      </c>
      <c r="AT112" s="75" t="e">
        <f>VLOOKUP($A:$A,'5-Dünya Yıllar İhracatı'!$A:$F,6,0)</f>
        <v>#N/A</v>
      </c>
      <c r="AU112" s="71" t="e">
        <f t="shared" si="8"/>
        <v>#N/A</v>
      </c>
      <c r="AV112" s="75" t="e">
        <f t="shared" si="9"/>
        <v>#N/A</v>
      </c>
      <c r="AW112" s="71">
        <f>VLOOKUP($A:$A,'6-TR Yıllar İhracatı'!$A:$H,2,0)</f>
        <v>0</v>
      </c>
      <c r="AX112" s="75">
        <f>VLOOKUP($A:$A,'6-TR Yıllar İhracatı'!$A:$H,3,0)</f>
        <v>0</v>
      </c>
      <c r="AY112" s="71">
        <f>VLOOKUP($A:$A,'6-TR Yıllar İhracatı'!$A:$H,4,0)</f>
        <v>0</v>
      </c>
      <c r="AZ112" s="75">
        <f>VLOOKUP($A:$A,'6-TR Yıllar İhracatı'!$A:$H,5,0)</f>
        <v>0</v>
      </c>
      <c r="BA112" s="71">
        <f>VLOOKUP($A:$A,'6-TR Yıllar İhracatı'!$A:$H,6,0)</f>
        <v>2</v>
      </c>
      <c r="BB112" s="75" t="e">
        <f>VLOOKUP($A:$A,'6-TR Yıllar İhracatı'!$A:$H,7,0)</f>
        <v>#DIV/0!</v>
      </c>
      <c r="BC112" s="71">
        <f>VLOOKUP($A:$A,'6-TR Yıllar İhracatı'!$A:$H,8,0)</f>
        <v>9.3859258042565169E-4</v>
      </c>
      <c r="BD112" s="75">
        <f>VLOOKUP($A:$A,'7-TR Çeyrek Yıllar İhracatı'!$A:$H,2,0)</f>
        <v>1</v>
      </c>
      <c r="BE112" s="71">
        <f>VLOOKUP($A:$A,'7-TR Çeyrek Yıllar İhracatı'!$A:$H,3,0)</f>
        <v>0</v>
      </c>
      <c r="BF112" s="75">
        <f>VLOOKUP($A:$A,'7-TR Çeyrek Yıllar İhracatı'!$A:$H,4,0)</f>
        <v>0</v>
      </c>
      <c r="BG112" s="71">
        <f>VLOOKUP($A:$A,'7-TR Çeyrek Yıllar İhracatı'!$A:$H,5,0)</f>
        <v>0</v>
      </c>
      <c r="BH112" s="75">
        <f>VLOOKUP($A:$A,'7-TR Çeyrek Yıllar İhracatı'!$A:$H,6,0)</f>
        <v>0</v>
      </c>
      <c r="BI112" s="71">
        <f>VLOOKUP($A:$A,'7-TR Çeyrek Yıllar İhracatı'!$A:$H,7,0)</f>
        <v>-100</v>
      </c>
      <c r="BJ112" s="75">
        <f>VLOOKUP($A:$A,'8- TR Yıllar Birim İhracatı'!$A:$H,2,0)</f>
        <v>0</v>
      </c>
      <c r="BK112" s="71">
        <f>VLOOKUP($A:$A,'8- TR Yıllar Birim İhracatı'!$A:$H,3,0)</f>
        <v>0</v>
      </c>
      <c r="BL112" s="75">
        <f>VLOOKUP($A:$A,'8- TR Yıllar Birim İhracatı'!$A:$H,4,0)</f>
        <v>0</v>
      </c>
      <c r="BM112" s="71">
        <f>VLOOKUP($A:$A,'8- TR Yıllar Birim İhracatı'!$A:$H,5,0)</f>
        <v>0</v>
      </c>
      <c r="BN112" s="75">
        <f>VLOOKUP($A:$A,'8- TR Yıllar Birim İhracatı'!$A:$H,6,0)</f>
        <v>0</v>
      </c>
      <c r="BO112" s="71">
        <f>VLOOKUP($A:$A,'8- TR Yıllar Birim İhracatı'!$A:$H,7,0)</f>
        <v>2</v>
      </c>
      <c r="BP112" s="75">
        <f>VLOOKUP($A:$A,'8- TR Yıllar Birim İhracatı'!$A:$H,8,0)</f>
        <v>0</v>
      </c>
      <c r="BQ112" s="71">
        <f>VLOOKUP($A:$A,'9-Dünya Yıllar Birim İthalatı'!$A:$N,2,0)</f>
        <v>4400</v>
      </c>
      <c r="BR112" s="75" t="str">
        <f>VLOOKUP($A:$A,'9-Dünya Yıllar Birim İthalatı'!$A:$N,3,0)</f>
        <v>US Dollar/Tons</v>
      </c>
      <c r="BS112" s="71">
        <f>VLOOKUP($A:$A,'9-Dünya Yıllar Birim İthalatı'!$A:$N,4,0)</f>
        <v>2600</v>
      </c>
      <c r="BT112" s="75" t="str">
        <f>VLOOKUP($A:$A,'9-Dünya Yıllar Birim İthalatı'!$A:$N,5,0)</f>
        <v>US Dollar/Tons</v>
      </c>
      <c r="BU112" s="71">
        <f>VLOOKUP($A:$A,'9-Dünya Yıllar Birim İthalatı'!$A:$N,6,0)</f>
        <v>0</v>
      </c>
      <c r="BV112" s="75">
        <f>VLOOKUP($A:$A,'9-Dünya Yıllar Birim İthalatı'!$A:$N,7,0)</f>
        <v>0</v>
      </c>
      <c r="BW112" s="71">
        <f>VLOOKUP($A:$A,'9-Dünya Yıllar Birim İthalatı'!$A:$N,8,0)</f>
        <v>4286</v>
      </c>
      <c r="BX112" s="75" t="str">
        <f>VLOOKUP($A:$A,'9-Dünya Yıllar Birim İthalatı'!$A:$N,9,0)</f>
        <v>US Dollar/Tons</v>
      </c>
      <c r="BY112" s="71">
        <f>VLOOKUP($A:$A,'9-Dünya Yıllar Birim İthalatı'!$A:$N,10,0)</f>
        <v>4714</v>
      </c>
      <c r="BZ112" s="75" t="str">
        <f>VLOOKUP($A:$A,'9-Dünya Yıllar Birim İthalatı'!$A:$N,11,0)</f>
        <v>US Dollar/Tons</v>
      </c>
      <c r="CA112" s="71">
        <f>VLOOKUP($A:$A,'9-Dünya Yıllar Birim İthalatı'!$A:$N,12,0)</f>
        <v>33</v>
      </c>
      <c r="CB112" s="75">
        <f>VLOOKUP($A:$A,'9-Dünya Yıllar Birim İthalatı'!$A:$N,13,0)</f>
        <v>7</v>
      </c>
      <c r="CC112" s="71" t="str">
        <f>VLOOKUP($A:$A,'9-Dünya Yıllar Birim İthalatı'!$A:$N,14,0)</f>
        <v>Tons</v>
      </c>
    </row>
    <row r="113" spans="1:81" ht="27.6" x14ac:dyDescent="0.3">
      <c r="A113" s="69" t="s">
        <v>63</v>
      </c>
      <c r="B113" s="73">
        <v>72</v>
      </c>
      <c r="C113" s="73">
        <v>13</v>
      </c>
      <c r="D113" s="73">
        <v>20</v>
      </c>
      <c r="E113" s="73">
        <v>17</v>
      </c>
      <c r="F113" s="74">
        <v>28</v>
      </c>
      <c r="G113" s="73">
        <f t="shared" si="5"/>
        <v>64.705882352941174</v>
      </c>
      <c r="H113" s="74">
        <f t="shared" si="6"/>
        <v>1.4454358298763327E-3</v>
      </c>
      <c r="I113" s="69">
        <f>VLOOKUP($A:$A,'2- Dünya Çeyrek Yıllar İthalatı'!$A:$F,2,0)</f>
        <v>55</v>
      </c>
      <c r="J113" s="69">
        <f>VLOOKUP($A:$A,'2- Dünya Çeyrek Yıllar İthalatı'!$A:$F,3,0)</f>
        <v>3</v>
      </c>
      <c r="K113" s="69">
        <f>VLOOKUP($A:$A,'2- Dünya Çeyrek Yıllar İthalatı'!$A:$F,4,0)</f>
        <v>20</v>
      </c>
      <c r="L113" s="69">
        <f>VLOOKUP($A:$A,'2- Dünya Çeyrek Yıllar İthalatı'!$A:$F,5,0)</f>
        <v>1</v>
      </c>
      <c r="M113" s="69">
        <f>VLOOKUP($A:$A,'2- Dünya Çeyrek Yıllar İthalatı'!$A:$F,6,0)</f>
        <v>0</v>
      </c>
      <c r="N113" s="69">
        <f t="shared" si="7"/>
        <v>-100</v>
      </c>
      <c r="O113" s="69">
        <f>VLOOKUP($A:$A,'3-TR İhracat Göstergeleri'!$A:$P,2,0)</f>
        <v>4</v>
      </c>
      <c r="P113" s="73">
        <f>VLOOKUP($A:$A,'3-TR İhracat Göstergeleri'!$A:$P,3,0)</f>
        <v>4</v>
      </c>
      <c r="Q113" s="69">
        <f>VLOOKUP($A:$A,'3-TR İhracat Göstergeleri'!$A:$P,4,0)</f>
        <v>1.8771851608513034E-3</v>
      </c>
      <c r="R113" s="73">
        <f>VLOOKUP($A:$A,'3-TR İhracat Göstergeleri'!$A:$P,5,0)</f>
        <v>1</v>
      </c>
      <c r="S113" s="69" t="str">
        <f>VLOOKUP($A:$A,'3-TR İhracat Göstergeleri'!$A:$P,6,0)</f>
        <v>Tons</v>
      </c>
      <c r="T113" s="73">
        <f>VLOOKUP($A:$A,'3-TR İhracat Göstergeleri'!$A:$P,7,0)</f>
        <v>4000</v>
      </c>
      <c r="U113" s="69">
        <f>VLOOKUP($A:$A,'3-TR İhracat Göstergeleri'!$A:$P,8,0)</f>
        <v>-30</v>
      </c>
      <c r="V113" s="73">
        <f>VLOOKUP($A:$A,'3-TR İhracat Göstergeleri'!$A:$P,9,0)</f>
        <v>-39</v>
      </c>
      <c r="W113" s="69">
        <f>VLOOKUP($A:$A,'3-TR İhracat Göstergeleri'!$A:$P,10,0)</f>
        <v>-27</v>
      </c>
      <c r="X113" s="73">
        <f>VLOOKUP($A:$A,'3-TR İhracat Göstergeleri'!$A:$P,11,0)</f>
        <v>110</v>
      </c>
      <c r="Y113" s="69">
        <f>VLOOKUP($A:$A,'3-TR İhracat Göstergeleri'!$A:$P,12,0)</f>
        <v>1.4454328451900123E-3</v>
      </c>
      <c r="Z113" s="73">
        <f>VLOOKUP($A:$A,'3-TR İhracat Göstergeleri'!$A:$P,13,0)</f>
        <v>-15</v>
      </c>
      <c r="AA113" s="69">
        <f>VLOOKUP($A:$A,'3-TR İhracat Göstergeleri'!$A:$P,14,0)</f>
        <v>719</v>
      </c>
      <c r="AB113" s="73" t="str">
        <f>VLOOKUP($A:$A,'3-TR İhracat Göstergeleri'!$A:$P,15,0)</f>
        <v>0.93</v>
      </c>
      <c r="AC113" s="69">
        <f>VLOOKUP($A:$A,'3-TR İhracat Göstergeleri'!$A:$P,16,0)</f>
        <v>0</v>
      </c>
      <c r="AD113" s="73">
        <f>VLOOKUP($A:$A,'4-Dünya İthahalat Göstergeleri'!$A:$M,2,0)</f>
        <v>28</v>
      </c>
      <c r="AE113" s="69">
        <f>VLOOKUP($A:$A,'4-Dünya İthahalat Göstergeleri'!$A:$M,3,0)</f>
        <v>-23</v>
      </c>
      <c r="AF113" s="73">
        <f>VLOOKUP($A:$A,'4-Dünya İthahalat Göstergeleri'!$A:$M,4,0)</f>
        <v>3</v>
      </c>
      <c r="AG113" s="69" t="str">
        <f>VLOOKUP($A:$A,'4-Dünya İthahalat Göstergeleri'!$A:$M,5,0)</f>
        <v>Tons</v>
      </c>
      <c r="AH113" s="73">
        <f>VLOOKUP($A:$A,'4-Dünya İthahalat Göstergeleri'!$A:$M,6,0)</f>
        <v>9333</v>
      </c>
      <c r="AI113" s="69">
        <f>VLOOKUP($A:$A,'4-Dünya İthahalat Göstergeleri'!$A:$M,7,0)</f>
        <v>-15</v>
      </c>
      <c r="AJ113" s="73">
        <f>VLOOKUP($A:$A,'4-Dünya İthahalat Göstergeleri'!$A:$M,8,0)</f>
        <v>-8</v>
      </c>
      <c r="AK113" s="69">
        <f>VLOOKUP($A:$A,'4-Dünya İthahalat Göstergeleri'!$A:$M,9,0)</f>
        <v>65</v>
      </c>
      <c r="AL113" s="73">
        <f>VLOOKUP($A:$A,'4-Dünya İthahalat Göstergeleri'!$A:$M,10,0)</f>
        <v>1.4454328451900123E-3</v>
      </c>
      <c r="AM113" s="69">
        <f>VLOOKUP($A:$A,'4-Dünya İthahalat Göstergeleri'!$A:$M,11,0)</f>
        <v>719</v>
      </c>
      <c r="AN113" s="73" t="str">
        <f>VLOOKUP($A:$A,'4-Dünya İthahalat Göstergeleri'!$A:$M,12,0)</f>
        <v>0.93</v>
      </c>
      <c r="AO113" s="69">
        <f>VLOOKUP($A:$A,'4-Dünya İthahalat Göstergeleri'!$A:$M,13,0)</f>
        <v>45506</v>
      </c>
      <c r="AP113" s="73">
        <f>VLOOKUP($A:$A,'5-Dünya Yıllar İhracatı'!$A:$F,2,0)</f>
        <v>45</v>
      </c>
      <c r="AQ113" s="69">
        <f>VLOOKUP($A:$A,'5-Dünya Yıllar İhracatı'!$A:$F,3,0)</f>
        <v>8</v>
      </c>
      <c r="AR113" s="73">
        <f>VLOOKUP($A:$A,'5-Dünya Yıllar İhracatı'!$A:$F,4,0)</f>
        <v>1</v>
      </c>
      <c r="AS113" s="69">
        <f>VLOOKUP($A:$A,'5-Dünya Yıllar İhracatı'!$A:$F,5,0)</f>
        <v>2</v>
      </c>
      <c r="AT113" s="73">
        <f>VLOOKUP($A:$A,'5-Dünya Yıllar İhracatı'!$A:$F,6,0)</f>
        <v>5</v>
      </c>
      <c r="AU113" s="69">
        <f t="shared" si="8"/>
        <v>150</v>
      </c>
      <c r="AV113" s="73">
        <f t="shared" si="9"/>
        <v>-615.00198032422691</v>
      </c>
      <c r="AW113" s="69">
        <f>VLOOKUP($A:$A,'6-TR Yıllar İhracatı'!$A:$H,2,0)</f>
        <v>56</v>
      </c>
      <c r="AX113" s="73">
        <f>VLOOKUP($A:$A,'6-TR Yıllar İhracatı'!$A:$H,3,0)</f>
        <v>1</v>
      </c>
      <c r="AY113" s="69">
        <f>VLOOKUP($A:$A,'6-TR Yıllar İhracatı'!$A:$H,4,0)</f>
        <v>6</v>
      </c>
      <c r="AZ113" s="73">
        <f>VLOOKUP($A:$A,'6-TR Yıllar İhracatı'!$A:$H,5,0)</f>
        <v>5</v>
      </c>
      <c r="BA113" s="69">
        <f>VLOOKUP($A:$A,'6-TR Yıllar İhracatı'!$A:$H,6,0)</f>
        <v>4</v>
      </c>
      <c r="BB113" s="73">
        <f>VLOOKUP($A:$A,'6-TR Yıllar İhracatı'!$A:$H,7,0)</f>
        <v>-200</v>
      </c>
      <c r="BC113" s="69">
        <f>VLOOKUP($A:$A,'6-TR Yıllar İhracatı'!$A:$H,8,0)</f>
        <v>1.8771851608513034E-3</v>
      </c>
      <c r="BD113" s="73">
        <f>VLOOKUP($A:$A,'7-TR Çeyrek Yıllar İhracatı'!$A:$H,2,0)</f>
        <v>1</v>
      </c>
      <c r="BE113" s="69">
        <f>VLOOKUP($A:$A,'7-TR Çeyrek Yıllar İhracatı'!$A:$H,3,0)</f>
        <v>1</v>
      </c>
      <c r="BF113" s="73">
        <f>VLOOKUP($A:$A,'7-TR Çeyrek Yıllar İhracatı'!$A:$H,4,0)</f>
        <v>1</v>
      </c>
      <c r="BG113" s="69">
        <f>VLOOKUP($A:$A,'7-TR Çeyrek Yıllar İhracatı'!$A:$H,5,0)</f>
        <v>1</v>
      </c>
      <c r="BH113" s="73">
        <f>VLOOKUP($A:$A,'7-TR Çeyrek Yıllar İhracatı'!$A:$H,6,0)</f>
        <v>2</v>
      </c>
      <c r="BI113" s="69">
        <f>VLOOKUP($A:$A,'7-TR Çeyrek Yıllar İhracatı'!$A:$H,7,0)</f>
        <v>100</v>
      </c>
      <c r="BJ113" s="73">
        <f>VLOOKUP($A:$A,'8- TR Yıllar Birim İhracatı'!$A:$H,2,0)</f>
        <v>8000</v>
      </c>
      <c r="BK113" s="69">
        <f>VLOOKUP($A:$A,'8- TR Yıllar Birim İhracatı'!$A:$H,3,0)</f>
        <v>0</v>
      </c>
      <c r="BL113" s="73">
        <f>VLOOKUP($A:$A,'8- TR Yıllar Birim İhracatı'!$A:$H,4,0)</f>
        <v>6000</v>
      </c>
      <c r="BM113" s="69">
        <f>VLOOKUP($A:$A,'8- TR Yıllar Birim İhracatı'!$A:$H,5,0)</f>
        <v>5000</v>
      </c>
      <c r="BN113" s="73">
        <f>VLOOKUP($A:$A,'8- TR Yıllar Birim İhracatı'!$A:$H,6,0)</f>
        <v>4000</v>
      </c>
      <c r="BO113" s="69">
        <f>VLOOKUP($A:$A,'8- TR Yıllar Birim İhracatı'!$A:$H,7,0)</f>
        <v>4</v>
      </c>
      <c r="BP113" s="73">
        <f>VLOOKUP($A:$A,'8- TR Yıllar Birim İhracatı'!$A:$H,8,0)</f>
        <v>1</v>
      </c>
      <c r="BQ113" s="69">
        <f>VLOOKUP($A:$A,'9-Dünya Yıllar Birim İthalatı'!$A:$N,2,0)</f>
        <v>6545</v>
      </c>
      <c r="BR113" s="73" t="str">
        <f>VLOOKUP($A:$A,'9-Dünya Yıllar Birim İthalatı'!$A:$N,3,0)</f>
        <v>US Dollar/Tons</v>
      </c>
      <c r="BS113" s="69">
        <f>VLOOKUP($A:$A,'9-Dünya Yıllar Birim İthalatı'!$A:$N,4,0)</f>
        <v>13000</v>
      </c>
      <c r="BT113" s="73" t="str">
        <f>VLOOKUP($A:$A,'9-Dünya Yıllar Birim İthalatı'!$A:$N,5,0)</f>
        <v>US Dollar/Tons</v>
      </c>
      <c r="BU113" s="69">
        <f>VLOOKUP($A:$A,'9-Dünya Yıllar Birim İthalatı'!$A:$N,6,0)</f>
        <v>6667</v>
      </c>
      <c r="BV113" s="73" t="str">
        <f>VLOOKUP($A:$A,'9-Dünya Yıllar Birim İthalatı'!$A:$N,7,0)</f>
        <v>US Dollar/Tons</v>
      </c>
      <c r="BW113" s="69">
        <f>VLOOKUP($A:$A,'9-Dünya Yıllar Birim İthalatı'!$A:$N,8,0)</f>
        <v>2833</v>
      </c>
      <c r="BX113" s="73" t="str">
        <f>VLOOKUP($A:$A,'9-Dünya Yıllar Birim İthalatı'!$A:$N,9,0)</f>
        <v>US Dollar/Tons</v>
      </c>
      <c r="BY113" s="69">
        <f>VLOOKUP($A:$A,'9-Dünya Yıllar Birim İthalatı'!$A:$N,10,0)</f>
        <v>9333</v>
      </c>
      <c r="BZ113" s="73" t="str">
        <f>VLOOKUP($A:$A,'9-Dünya Yıllar Birim İthalatı'!$A:$N,11,0)</f>
        <v>US Dollar/Tons</v>
      </c>
      <c r="CA113" s="69">
        <f>VLOOKUP($A:$A,'9-Dünya Yıllar Birim İthalatı'!$A:$N,12,0)</f>
        <v>28</v>
      </c>
      <c r="CB113" s="73">
        <f>VLOOKUP($A:$A,'9-Dünya Yıllar Birim İthalatı'!$A:$N,13,0)</f>
        <v>3</v>
      </c>
      <c r="CC113" s="69" t="str">
        <f>VLOOKUP($A:$A,'9-Dünya Yıllar Birim İthalatı'!$A:$N,14,0)</f>
        <v>Tons</v>
      </c>
    </row>
    <row r="114" spans="1:81" ht="27.6" x14ac:dyDescent="0.3">
      <c r="A114" s="71" t="s">
        <v>62</v>
      </c>
      <c r="B114" s="75">
        <v>20</v>
      </c>
      <c r="C114" s="75">
        <v>21</v>
      </c>
      <c r="D114" s="75">
        <v>18</v>
      </c>
      <c r="E114" s="75">
        <v>19</v>
      </c>
      <c r="F114" s="76">
        <v>26</v>
      </c>
      <c r="G114" s="75">
        <f t="shared" si="5"/>
        <v>36.84210526315789</v>
      </c>
      <c r="H114" s="76">
        <f t="shared" si="6"/>
        <v>1.3421904134565945E-3</v>
      </c>
      <c r="I114" s="71">
        <f>VLOOKUP($A:$A,'2- Dünya Çeyrek Yıllar İthalatı'!$A:$F,2,0)</f>
        <v>7</v>
      </c>
      <c r="J114" s="71">
        <f>VLOOKUP($A:$A,'2- Dünya Çeyrek Yıllar İthalatı'!$A:$F,3,0)</f>
        <v>8</v>
      </c>
      <c r="K114" s="71">
        <f>VLOOKUP($A:$A,'2- Dünya Çeyrek Yıllar İthalatı'!$A:$F,4,0)</f>
        <v>6</v>
      </c>
      <c r="L114" s="71">
        <f>VLOOKUP($A:$A,'2- Dünya Çeyrek Yıllar İthalatı'!$A:$F,5,0)</f>
        <v>3</v>
      </c>
      <c r="M114" s="71">
        <f>VLOOKUP($A:$A,'2- Dünya Çeyrek Yıllar İthalatı'!$A:$F,6,0)</f>
        <v>2</v>
      </c>
      <c r="N114" s="71">
        <f t="shared" si="7"/>
        <v>-71.428571428571431</v>
      </c>
      <c r="O114" s="71">
        <f>VLOOKUP($A:$A,'3-TR İhracat Göstergeleri'!$A:$P,2,0)</f>
        <v>1</v>
      </c>
      <c r="P114" s="75">
        <f>VLOOKUP($A:$A,'3-TR İhracat Göstergeleri'!$A:$P,3,0)</f>
        <v>1</v>
      </c>
      <c r="Q114" s="71">
        <f>VLOOKUP($A:$A,'3-TR İhracat Göstergeleri'!$A:$P,4,0)</f>
        <v>4.6929629021282584E-4</v>
      </c>
      <c r="R114" s="75">
        <f>VLOOKUP($A:$A,'3-TR İhracat Göstergeleri'!$A:$P,5,0)</f>
        <v>0</v>
      </c>
      <c r="S114" s="71" t="str">
        <f>VLOOKUP($A:$A,'3-TR İhracat Göstergeleri'!$A:$P,6,0)</f>
        <v>Tons</v>
      </c>
      <c r="T114" s="75">
        <f>VLOOKUP($A:$A,'3-TR İhracat Göstergeleri'!$A:$P,7,0)</f>
        <v>0</v>
      </c>
      <c r="U114" s="71">
        <f>VLOOKUP($A:$A,'3-TR İhracat Göstergeleri'!$A:$P,8,0)</f>
        <v>0</v>
      </c>
      <c r="V114" s="75">
        <f>VLOOKUP($A:$A,'3-TR İhracat Göstergeleri'!$A:$P,9,0)</f>
        <v>0</v>
      </c>
      <c r="W114" s="71">
        <f>VLOOKUP($A:$A,'3-TR İhracat Göstergeleri'!$A:$P,10,0)</f>
        <v>0</v>
      </c>
      <c r="X114" s="75">
        <f>VLOOKUP($A:$A,'3-TR İhracat Göstergeleri'!$A:$P,11,0)</f>
        <v>111</v>
      </c>
      <c r="Y114" s="71">
        <f>VLOOKUP($A:$A,'3-TR İhracat Göstergeleri'!$A:$P,12,0)</f>
        <v>1.3421876419621543E-3</v>
      </c>
      <c r="Z114" s="75">
        <f>VLOOKUP($A:$A,'3-TR İhracat Göstergeleri'!$A:$P,13,0)</f>
        <v>5</v>
      </c>
      <c r="AA114" s="71">
        <f>VLOOKUP($A:$A,'3-TR İhracat Göstergeleri'!$A:$P,14,0)</f>
        <v>5114</v>
      </c>
      <c r="AB114" s="75" t="str">
        <f>VLOOKUP($A:$A,'3-TR İhracat Göstergeleri'!$A:$P,15,0)</f>
        <v>0.21</v>
      </c>
      <c r="AC114" s="71">
        <f>VLOOKUP($A:$A,'3-TR İhracat Göstergeleri'!$A:$P,16,0)</f>
        <v>0</v>
      </c>
      <c r="AD114" s="75">
        <f>VLOOKUP($A:$A,'4-Dünya İthahalat Göstergeleri'!$A:$M,2,0)</f>
        <v>26</v>
      </c>
      <c r="AE114" s="71">
        <f>VLOOKUP($A:$A,'4-Dünya İthahalat Göstergeleri'!$A:$M,3,0)</f>
        <v>-26</v>
      </c>
      <c r="AF114" s="75">
        <f>VLOOKUP($A:$A,'4-Dünya İthahalat Göstergeleri'!$A:$M,4,0)</f>
        <v>2</v>
      </c>
      <c r="AG114" s="71" t="str">
        <f>VLOOKUP($A:$A,'4-Dünya İthahalat Göstergeleri'!$A:$M,5,0)</f>
        <v>Tons</v>
      </c>
      <c r="AH114" s="75">
        <f>VLOOKUP($A:$A,'4-Dünya İthahalat Göstergeleri'!$A:$M,6,0)</f>
        <v>13000</v>
      </c>
      <c r="AI114" s="71">
        <f>VLOOKUP($A:$A,'4-Dünya İthahalat Göstergeleri'!$A:$M,7,0)</f>
        <v>5</v>
      </c>
      <c r="AJ114" s="75">
        <f>VLOOKUP($A:$A,'4-Dünya İthahalat Göstergeleri'!$A:$M,8,0)</f>
        <v>-15</v>
      </c>
      <c r="AK114" s="71">
        <f>VLOOKUP($A:$A,'4-Dünya İthahalat Göstergeleri'!$A:$M,9,0)</f>
        <v>40</v>
      </c>
      <c r="AL114" s="75">
        <f>VLOOKUP($A:$A,'4-Dünya İthahalat Göstergeleri'!$A:$M,10,0)</f>
        <v>1.3421876419621543E-3</v>
      </c>
      <c r="AM114" s="71">
        <f>VLOOKUP($A:$A,'4-Dünya İthahalat Göstergeleri'!$A:$M,11,0)</f>
        <v>5114</v>
      </c>
      <c r="AN114" s="75" t="str">
        <f>VLOOKUP($A:$A,'4-Dünya İthahalat Göstergeleri'!$A:$M,12,0)</f>
        <v>0.21</v>
      </c>
      <c r="AO114" s="71">
        <f>VLOOKUP($A:$A,'4-Dünya İthahalat Göstergeleri'!$A:$M,13,0)</f>
        <v>0</v>
      </c>
      <c r="AP114" s="75" t="e">
        <f>VLOOKUP($A:$A,'5-Dünya Yıllar İhracatı'!$A:$F,2,0)</f>
        <v>#N/A</v>
      </c>
      <c r="AQ114" s="71" t="e">
        <f>VLOOKUP($A:$A,'5-Dünya Yıllar İhracatı'!$A:$F,3,0)</f>
        <v>#N/A</v>
      </c>
      <c r="AR114" s="75" t="e">
        <f>VLOOKUP($A:$A,'5-Dünya Yıllar İhracatı'!$A:$F,4,0)</f>
        <v>#N/A</v>
      </c>
      <c r="AS114" s="71" t="e">
        <f>VLOOKUP($A:$A,'5-Dünya Yıllar İhracatı'!$A:$F,5,0)</f>
        <v>#N/A</v>
      </c>
      <c r="AT114" s="75" t="e">
        <f>VLOOKUP($A:$A,'5-Dünya Yıllar İhracatı'!$A:$F,6,0)</f>
        <v>#N/A</v>
      </c>
      <c r="AU114" s="71" t="e">
        <f t="shared" si="8"/>
        <v>#N/A</v>
      </c>
      <c r="AV114" s="75" t="e">
        <f t="shared" si="9"/>
        <v>#N/A</v>
      </c>
      <c r="AW114" s="71">
        <f>VLOOKUP($A:$A,'6-TR Yıllar İhracatı'!$A:$H,2,0)</f>
        <v>0</v>
      </c>
      <c r="AX114" s="75">
        <f>VLOOKUP($A:$A,'6-TR Yıllar İhracatı'!$A:$H,3,0)</f>
        <v>0</v>
      </c>
      <c r="AY114" s="71">
        <f>VLOOKUP($A:$A,'6-TR Yıllar İhracatı'!$A:$H,4,0)</f>
        <v>0</v>
      </c>
      <c r="AZ114" s="75">
        <f>VLOOKUP($A:$A,'6-TR Yıllar İhracatı'!$A:$H,5,0)</f>
        <v>0</v>
      </c>
      <c r="BA114" s="71">
        <f>VLOOKUP($A:$A,'6-TR Yıllar İhracatı'!$A:$H,6,0)</f>
        <v>1</v>
      </c>
      <c r="BB114" s="75" t="e">
        <f>VLOOKUP($A:$A,'6-TR Yıllar İhracatı'!$A:$H,7,0)</f>
        <v>#DIV/0!</v>
      </c>
      <c r="BC114" s="71">
        <f>VLOOKUP($A:$A,'6-TR Yıllar İhracatı'!$A:$H,8,0)</f>
        <v>4.6929629021282584E-4</v>
      </c>
      <c r="BD114" s="75">
        <f>VLOOKUP($A:$A,'7-TR Çeyrek Yıllar İhracatı'!$A:$H,2,0)</f>
        <v>0</v>
      </c>
      <c r="BE114" s="71">
        <f>VLOOKUP($A:$A,'7-TR Çeyrek Yıllar İhracatı'!$A:$H,3,0)</f>
        <v>0</v>
      </c>
      <c r="BF114" s="75">
        <f>VLOOKUP($A:$A,'7-TR Çeyrek Yıllar İhracatı'!$A:$H,4,0)</f>
        <v>1</v>
      </c>
      <c r="BG114" s="71">
        <f>VLOOKUP($A:$A,'7-TR Çeyrek Yıllar İhracatı'!$A:$H,5,0)</f>
        <v>0</v>
      </c>
      <c r="BH114" s="75">
        <f>VLOOKUP($A:$A,'7-TR Çeyrek Yıllar İhracatı'!$A:$H,6,0)</f>
        <v>0</v>
      </c>
      <c r="BI114" s="71" t="e">
        <f>VLOOKUP($A:$A,'7-TR Çeyrek Yıllar İhracatı'!$A:$H,7,0)</f>
        <v>#DIV/0!</v>
      </c>
      <c r="BJ114" s="75">
        <f>VLOOKUP($A:$A,'8- TR Yıllar Birim İhracatı'!$A:$H,2,0)</f>
        <v>0</v>
      </c>
      <c r="BK114" s="71">
        <f>VLOOKUP($A:$A,'8- TR Yıllar Birim İhracatı'!$A:$H,3,0)</f>
        <v>0</v>
      </c>
      <c r="BL114" s="75">
        <f>VLOOKUP($A:$A,'8- TR Yıllar Birim İhracatı'!$A:$H,4,0)</f>
        <v>0</v>
      </c>
      <c r="BM114" s="71">
        <f>VLOOKUP($A:$A,'8- TR Yıllar Birim İhracatı'!$A:$H,5,0)</f>
        <v>0</v>
      </c>
      <c r="BN114" s="75">
        <f>VLOOKUP($A:$A,'8- TR Yıllar Birim İhracatı'!$A:$H,6,0)</f>
        <v>0</v>
      </c>
      <c r="BO114" s="71">
        <f>VLOOKUP($A:$A,'8- TR Yıllar Birim İhracatı'!$A:$H,7,0)</f>
        <v>1</v>
      </c>
      <c r="BP114" s="75">
        <f>VLOOKUP($A:$A,'8- TR Yıllar Birim İhracatı'!$A:$H,8,0)</f>
        <v>0</v>
      </c>
      <c r="BQ114" s="71">
        <f>VLOOKUP($A:$A,'9-Dünya Yıllar Birim İthalatı'!$A:$N,2,0)</f>
        <v>5000</v>
      </c>
      <c r="BR114" s="75" t="str">
        <f>VLOOKUP($A:$A,'9-Dünya Yıllar Birim İthalatı'!$A:$N,3,0)</f>
        <v>US Dollar/Tons</v>
      </c>
      <c r="BS114" s="71">
        <f>VLOOKUP($A:$A,'9-Dünya Yıllar Birim İthalatı'!$A:$N,4,0)</f>
        <v>5250</v>
      </c>
      <c r="BT114" s="75" t="str">
        <f>VLOOKUP($A:$A,'9-Dünya Yıllar Birim İthalatı'!$A:$N,5,0)</f>
        <v>US Dollar/Tons</v>
      </c>
      <c r="BU114" s="71">
        <f>VLOOKUP($A:$A,'9-Dünya Yıllar Birim İthalatı'!$A:$N,6,0)</f>
        <v>6000</v>
      </c>
      <c r="BV114" s="75" t="str">
        <f>VLOOKUP($A:$A,'9-Dünya Yıllar Birim İthalatı'!$A:$N,7,0)</f>
        <v>US Dollar/Tons</v>
      </c>
      <c r="BW114" s="71">
        <f>VLOOKUP($A:$A,'9-Dünya Yıllar Birim İthalatı'!$A:$N,8,0)</f>
        <v>6333</v>
      </c>
      <c r="BX114" s="75" t="str">
        <f>VLOOKUP($A:$A,'9-Dünya Yıllar Birim İthalatı'!$A:$N,9,0)</f>
        <v>US Dollar/Tons</v>
      </c>
      <c r="BY114" s="71">
        <f>VLOOKUP($A:$A,'9-Dünya Yıllar Birim İthalatı'!$A:$N,10,0)</f>
        <v>13000</v>
      </c>
      <c r="BZ114" s="75" t="str">
        <f>VLOOKUP($A:$A,'9-Dünya Yıllar Birim İthalatı'!$A:$N,11,0)</f>
        <v>US Dollar/Tons</v>
      </c>
      <c r="CA114" s="71">
        <f>VLOOKUP($A:$A,'9-Dünya Yıllar Birim İthalatı'!$A:$N,12,0)</f>
        <v>26</v>
      </c>
      <c r="CB114" s="75">
        <f>VLOOKUP($A:$A,'9-Dünya Yıllar Birim İthalatı'!$A:$N,13,0)</f>
        <v>2</v>
      </c>
      <c r="CC114" s="71" t="str">
        <f>VLOOKUP($A:$A,'9-Dünya Yıllar Birim İthalatı'!$A:$N,14,0)</f>
        <v>Tons</v>
      </c>
    </row>
    <row r="115" spans="1:81" ht="27.6" x14ac:dyDescent="0.3">
      <c r="A115" s="69" t="s">
        <v>61</v>
      </c>
      <c r="B115" s="73">
        <v>9</v>
      </c>
      <c r="C115" s="73">
        <v>53</v>
      </c>
      <c r="D115" s="73">
        <v>59</v>
      </c>
      <c r="E115" s="73">
        <v>19</v>
      </c>
      <c r="F115" s="74">
        <v>25</v>
      </c>
      <c r="G115" s="73">
        <f t="shared" si="5"/>
        <v>31.578947368421051</v>
      </c>
      <c r="H115" s="74">
        <f t="shared" si="6"/>
        <v>1.2905677052467257E-3</v>
      </c>
      <c r="I115" s="69" t="e">
        <f>VLOOKUP($A:$A,'2- Dünya Çeyrek Yıllar İthalatı'!$A:$F,2,0)</f>
        <v>#N/A</v>
      </c>
      <c r="J115" s="69" t="e">
        <f>VLOOKUP($A:$A,'2- Dünya Çeyrek Yıllar İthalatı'!$A:$F,3,0)</f>
        <v>#N/A</v>
      </c>
      <c r="K115" s="69" t="e">
        <f>VLOOKUP($A:$A,'2- Dünya Çeyrek Yıllar İthalatı'!$A:$F,4,0)</f>
        <v>#N/A</v>
      </c>
      <c r="L115" s="69" t="e">
        <f>VLOOKUP($A:$A,'2- Dünya Çeyrek Yıllar İthalatı'!$A:$F,5,0)</f>
        <v>#N/A</v>
      </c>
      <c r="M115" s="69" t="e">
        <f>VLOOKUP($A:$A,'2- Dünya Çeyrek Yıllar İthalatı'!$A:$F,6,0)</f>
        <v>#N/A</v>
      </c>
      <c r="N115" s="69" t="e">
        <f t="shared" si="7"/>
        <v>#N/A</v>
      </c>
      <c r="O115" s="69">
        <f>VLOOKUP($A:$A,'3-TR İhracat Göstergeleri'!$A:$P,2,0)</f>
        <v>1</v>
      </c>
      <c r="P115" s="73">
        <f>VLOOKUP($A:$A,'3-TR İhracat Göstergeleri'!$A:$P,3,0)</f>
        <v>1</v>
      </c>
      <c r="Q115" s="69">
        <f>VLOOKUP($A:$A,'3-TR İhracat Göstergeleri'!$A:$P,4,0)</f>
        <v>4.6929629021282584E-4</v>
      </c>
      <c r="R115" s="73">
        <f>VLOOKUP($A:$A,'3-TR İhracat Göstergeleri'!$A:$P,5,0)</f>
        <v>0</v>
      </c>
      <c r="S115" s="69" t="str">
        <f>VLOOKUP($A:$A,'3-TR İhracat Göstergeleri'!$A:$P,6,0)</f>
        <v>Tons</v>
      </c>
      <c r="T115" s="73">
        <f>VLOOKUP($A:$A,'3-TR İhracat Göstergeleri'!$A:$P,7,0)</f>
        <v>0</v>
      </c>
      <c r="U115" s="69">
        <f>VLOOKUP($A:$A,'3-TR İhracat Göstergeleri'!$A:$P,8,0)</f>
        <v>0</v>
      </c>
      <c r="V115" s="73">
        <f>VLOOKUP($A:$A,'3-TR İhracat Göstergeleri'!$A:$P,9,0)</f>
        <v>0</v>
      </c>
      <c r="W115" s="69">
        <f>VLOOKUP($A:$A,'3-TR İhracat Göstergeleri'!$A:$P,10,0)</f>
        <v>0</v>
      </c>
      <c r="X115" s="73">
        <f>VLOOKUP($A:$A,'3-TR İhracat Göstergeleri'!$A:$P,11,0)</f>
        <v>112</v>
      </c>
      <c r="Y115" s="69">
        <f>VLOOKUP($A:$A,'3-TR İhracat Göstergeleri'!$A:$P,12,0)</f>
        <v>1.2905650403482254E-3</v>
      </c>
      <c r="Z115" s="73">
        <f>VLOOKUP($A:$A,'3-TR İhracat Göstergeleri'!$A:$P,13,0)</f>
        <v>10</v>
      </c>
      <c r="AA115" s="69">
        <f>VLOOKUP($A:$A,'3-TR İhracat Göstergeleri'!$A:$P,14,0)</f>
        <v>3358</v>
      </c>
      <c r="AB115" s="73" t="str">
        <f>VLOOKUP($A:$A,'3-TR İhracat Göstergeleri'!$A:$P,15,0)</f>
        <v>0.41</v>
      </c>
      <c r="AC115" s="69">
        <f>VLOOKUP($A:$A,'3-TR İhracat Göstergeleri'!$A:$P,16,0)</f>
        <v>10</v>
      </c>
      <c r="AD115" s="73">
        <f>VLOOKUP($A:$A,'4-Dünya İthahalat Göstergeleri'!$A:$M,2,0)</f>
        <v>25</v>
      </c>
      <c r="AE115" s="69">
        <f>VLOOKUP($A:$A,'4-Dünya İthahalat Göstergeleri'!$A:$M,3,0)</f>
        <v>-1</v>
      </c>
      <c r="AF115" s="73">
        <f>VLOOKUP($A:$A,'4-Dünya İthahalat Göstergeleri'!$A:$M,4,0)</f>
        <v>1</v>
      </c>
      <c r="AG115" s="69" t="str">
        <f>VLOOKUP($A:$A,'4-Dünya İthahalat Göstergeleri'!$A:$M,5,0)</f>
        <v>Tons</v>
      </c>
      <c r="AH115" s="73">
        <f>VLOOKUP($A:$A,'4-Dünya İthahalat Göstergeleri'!$A:$M,6,0)</f>
        <v>25000</v>
      </c>
      <c r="AI115" s="69">
        <f>VLOOKUP($A:$A,'4-Dünya İthahalat Göstergeleri'!$A:$M,7,0)</f>
        <v>10</v>
      </c>
      <c r="AJ115" s="73">
        <f>VLOOKUP($A:$A,'4-Dünya İthahalat Göstergeleri'!$A:$M,8,0)</f>
        <v>-25</v>
      </c>
      <c r="AK115" s="69">
        <f>VLOOKUP($A:$A,'4-Dünya İthahalat Göstergeleri'!$A:$M,9,0)</f>
        <v>32</v>
      </c>
      <c r="AL115" s="73">
        <f>VLOOKUP($A:$A,'4-Dünya İthahalat Göstergeleri'!$A:$M,10,0)</f>
        <v>1.2905650403482254E-3</v>
      </c>
      <c r="AM115" s="69">
        <f>VLOOKUP($A:$A,'4-Dünya İthahalat Göstergeleri'!$A:$M,11,0)</f>
        <v>3358</v>
      </c>
      <c r="AN115" s="73" t="str">
        <f>VLOOKUP($A:$A,'4-Dünya İthahalat Göstergeleri'!$A:$M,12,0)</f>
        <v>0.41</v>
      </c>
      <c r="AO115" s="69">
        <f>VLOOKUP($A:$A,'4-Dünya İthahalat Göstergeleri'!$A:$M,13,0)</f>
        <v>45482</v>
      </c>
      <c r="AP115" s="73">
        <f>VLOOKUP($A:$A,'5-Dünya Yıllar İhracatı'!$A:$F,2,0)</f>
        <v>0</v>
      </c>
      <c r="AQ115" s="69">
        <f>VLOOKUP($A:$A,'5-Dünya Yıllar İhracatı'!$A:$F,3,0)</f>
        <v>0</v>
      </c>
      <c r="AR115" s="73">
        <f>VLOOKUP($A:$A,'5-Dünya Yıllar İhracatı'!$A:$F,4,0)</f>
        <v>0</v>
      </c>
      <c r="AS115" s="69">
        <f>VLOOKUP($A:$A,'5-Dünya Yıllar İhracatı'!$A:$F,5,0)</f>
        <v>0</v>
      </c>
      <c r="AT115" s="73">
        <f>VLOOKUP($A:$A,'5-Dünya Yıllar İhracatı'!$A:$F,6,0)</f>
        <v>24</v>
      </c>
      <c r="AU115" s="69" t="e">
        <f t="shared" si="8"/>
        <v>#DIV/0!</v>
      </c>
      <c r="AV115" s="73" t="e">
        <f t="shared" si="9"/>
        <v>#DIV/0!</v>
      </c>
      <c r="AW115" s="69">
        <f>VLOOKUP($A:$A,'6-TR Yıllar İhracatı'!$A:$H,2,0)</f>
        <v>0</v>
      </c>
      <c r="AX115" s="73">
        <f>VLOOKUP($A:$A,'6-TR Yıllar İhracatı'!$A:$H,3,0)</f>
        <v>48</v>
      </c>
      <c r="AY115" s="69">
        <f>VLOOKUP($A:$A,'6-TR Yıllar İhracatı'!$A:$H,4,0)</f>
        <v>52</v>
      </c>
      <c r="AZ115" s="73">
        <f>VLOOKUP($A:$A,'6-TR Yıllar İhracatı'!$A:$H,5,0)</f>
        <v>24</v>
      </c>
      <c r="BA115" s="69">
        <f>VLOOKUP($A:$A,'6-TR Yıllar İhracatı'!$A:$H,6,0)</f>
        <v>1</v>
      </c>
      <c r="BB115" s="73">
        <f>VLOOKUP($A:$A,'6-TR Yıllar İhracatı'!$A:$H,7,0)</f>
        <v>-958.33333333333337</v>
      </c>
      <c r="BC115" s="69">
        <f>VLOOKUP($A:$A,'6-TR Yıllar İhracatı'!$A:$H,8,0)</f>
        <v>4.6929629021282584E-4</v>
      </c>
      <c r="BD115" s="73" t="e">
        <f>VLOOKUP($A:$A,'7-TR Çeyrek Yıllar İhracatı'!$A:$H,2,0)</f>
        <v>#N/A</v>
      </c>
      <c r="BE115" s="69" t="e">
        <f>VLOOKUP($A:$A,'7-TR Çeyrek Yıllar İhracatı'!$A:$H,3,0)</f>
        <v>#N/A</v>
      </c>
      <c r="BF115" s="73" t="e">
        <f>VLOOKUP($A:$A,'7-TR Çeyrek Yıllar İhracatı'!$A:$H,4,0)</f>
        <v>#N/A</v>
      </c>
      <c r="BG115" s="69" t="e">
        <f>VLOOKUP($A:$A,'7-TR Çeyrek Yıllar İhracatı'!$A:$H,5,0)</f>
        <v>#N/A</v>
      </c>
      <c r="BH115" s="73" t="e">
        <f>VLOOKUP($A:$A,'7-TR Çeyrek Yıllar İhracatı'!$A:$H,6,0)</f>
        <v>#N/A</v>
      </c>
      <c r="BI115" s="69" t="e">
        <f>VLOOKUP($A:$A,'7-TR Çeyrek Yıllar İhracatı'!$A:$H,7,0)</f>
        <v>#N/A</v>
      </c>
      <c r="BJ115" s="73">
        <f>VLOOKUP($A:$A,'8- TR Yıllar Birim İhracatı'!$A:$H,2,0)</f>
        <v>0</v>
      </c>
      <c r="BK115" s="69">
        <f>VLOOKUP($A:$A,'8- TR Yıllar Birim İhracatı'!$A:$H,3,0)</f>
        <v>8000</v>
      </c>
      <c r="BL115" s="73">
        <f>VLOOKUP($A:$A,'8- TR Yıllar Birim İhracatı'!$A:$H,4,0)</f>
        <v>10400</v>
      </c>
      <c r="BM115" s="69">
        <f>VLOOKUP($A:$A,'8- TR Yıllar Birim İhracatı'!$A:$H,5,0)</f>
        <v>12000</v>
      </c>
      <c r="BN115" s="73">
        <f>VLOOKUP($A:$A,'8- TR Yıllar Birim İhracatı'!$A:$H,6,0)</f>
        <v>0</v>
      </c>
      <c r="BO115" s="69">
        <f>VLOOKUP($A:$A,'8- TR Yıllar Birim İhracatı'!$A:$H,7,0)</f>
        <v>1</v>
      </c>
      <c r="BP115" s="73">
        <f>VLOOKUP($A:$A,'8- TR Yıllar Birim İhracatı'!$A:$H,8,0)</f>
        <v>0</v>
      </c>
      <c r="BQ115" s="69">
        <f>VLOOKUP($A:$A,'9-Dünya Yıllar Birim İthalatı'!$A:$N,2,0)</f>
        <v>4500</v>
      </c>
      <c r="BR115" s="73" t="str">
        <f>VLOOKUP($A:$A,'9-Dünya Yıllar Birim İthalatı'!$A:$N,3,0)</f>
        <v>US Dollar/Tons</v>
      </c>
      <c r="BS115" s="69">
        <f>VLOOKUP($A:$A,'9-Dünya Yıllar Birim İthalatı'!$A:$N,4,0)</f>
        <v>3118</v>
      </c>
      <c r="BT115" s="73" t="str">
        <f>VLOOKUP($A:$A,'9-Dünya Yıllar Birim İthalatı'!$A:$N,5,0)</f>
        <v>US Dollar/Tons</v>
      </c>
      <c r="BU115" s="69">
        <f>VLOOKUP($A:$A,'9-Dünya Yıllar Birim İthalatı'!$A:$N,6,0)</f>
        <v>628</v>
      </c>
      <c r="BV115" s="73" t="str">
        <f>VLOOKUP($A:$A,'9-Dünya Yıllar Birim İthalatı'!$A:$N,7,0)</f>
        <v>US Dollar/Tons</v>
      </c>
      <c r="BW115" s="69">
        <f>VLOOKUP($A:$A,'9-Dünya Yıllar Birim İthalatı'!$A:$N,8,0)</f>
        <v>4750</v>
      </c>
      <c r="BX115" s="73" t="str">
        <f>VLOOKUP($A:$A,'9-Dünya Yıllar Birim İthalatı'!$A:$N,9,0)</f>
        <v>US Dollar/Tons</v>
      </c>
      <c r="BY115" s="69">
        <f>VLOOKUP($A:$A,'9-Dünya Yıllar Birim İthalatı'!$A:$N,10,0)</f>
        <v>25000</v>
      </c>
      <c r="BZ115" s="73" t="str">
        <f>VLOOKUP($A:$A,'9-Dünya Yıllar Birim İthalatı'!$A:$N,11,0)</f>
        <v>US Dollar/Tons</v>
      </c>
      <c r="CA115" s="69">
        <f>VLOOKUP($A:$A,'9-Dünya Yıllar Birim İthalatı'!$A:$N,12,0)</f>
        <v>25</v>
      </c>
      <c r="CB115" s="73">
        <f>VLOOKUP($A:$A,'9-Dünya Yıllar Birim İthalatı'!$A:$N,13,0)</f>
        <v>1</v>
      </c>
      <c r="CC115" s="69" t="str">
        <f>VLOOKUP($A:$A,'9-Dünya Yıllar Birim İthalatı'!$A:$N,14,0)</f>
        <v>Tons</v>
      </c>
    </row>
    <row r="116" spans="1:81" ht="27.6" x14ac:dyDescent="0.3">
      <c r="A116" s="71" t="s">
        <v>60</v>
      </c>
      <c r="B116" s="75">
        <v>9</v>
      </c>
      <c r="C116" s="75">
        <v>7</v>
      </c>
      <c r="D116" s="75">
        <v>14</v>
      </c>
      <c r="E116" s="75">
        <v>35</v>
      </c>
      <c r="F116" s="76">
        <v>24</v>
      </c>
      <c r="G116" s="75">
        <f t="shared" si="5"/>
        <v>-31.428571428571427</v>
      </c>
      <c r="H116" s="76">
        <f t="shared" si="6"/>
        <v>1.2389449970368566E-3</v>
      </c>
      <c r="I116" s="71" t="e">
        <f>VLOOKUP($A:$A,'2- Dünya Çeyrek Yıllar İthalatı'!$A:$F,2,0)</f>
        <v>#N/A</v>
      </c>
      <c r="J116" s="71" t="e">
        <f>VLOOKUP($A:$A,'2- Dünya Çeyrek Yıllar İthalatı'!$A:$F,3,0)</f>
        <v>#N/A</v>
      </c>
      <c r="K116" s="71" t="e">
        <f>VLOOKUP($A:$A,'2- Dünya Çeyrek Yıllar İthalatı'!$A:$F,4,0)</f>
        <v>#N/A</v>
      </c>
      <c r="L116" s="71" t="e">
        <f>VLOOKUP($A:$A,'2- Dünya Çeyrek Yıllar İthalatı'!$A:$F,5,0)</f>
        <v>#N/A</v>
      </c>
      <c r="M116" s="71" t="e">
        <f>VLOOKUP($A:$A,'2- Dünya Çeyrek Yıllar İthalatı'!$A:$F,6,0)</f>
        <v>#N/A</v>
      </c>
      <c r="N116" s="71" t="e">
        <f t="shared" si="7"/>
        <v>#N/A</v>
      </c>
      <c r="O116" s="71">
        <f>VLOOKUP($A:$A,'3-TR İhracat Göstergeleri'!$A:$P,2,0)</f>
        <v>0</v>
      </c>
      <c r="P116" s="75">
        <f>VLOOKUP($A:$A,'3-TR İhracat Göstergeleri'!$A:$P,3,0)</f>
        <v>0</v>
      </c>
      <c r="Q116" s="71">
        <f>VLOOKUP($A:$A,'3-TR İhracat Göstergeleri'!$A:$P,4,0)</f>
        <v>0</v>
      </c>
      <c r="R116" s="75">
        <f>VLOOKUP($A:$A,'3-TR İhracat Göstergeleri'!$A:$P,5,0)</f>
        <v>0</v>
      </c>
      <c r="S116" s="71">
        <f>VLOOKUP($A:$A,'3-TR İhracat Göstergeleri'!$A:$P,6,0)</f>
        <v>0</v>
      </c>
      <c r="T116" s="75">
        <f>VLOOKUP($A:$A,'3-TR İhracat Göstergeleri'!$A:$P,7,0)</f>
        <v>0</v>
      </c>
      <c r="U116" s="71">
        <f>VLOOKUP($A:$A,'3-TR İhracat Göstergeleri'!$A:$P,8,0)</f>
        <v>0</v>
      </c>
      <c r="V116" s="75">
        <f>VLOOKUP($A:$A,'3-TR İhracat Göstergeleri'!$A:$P,9,0)</f>
        <v>0</v>
      </c>
      <c r="W116" s="71">
        <f>VLOOKUP($A:$A,'3-TR İhracat Göstergeleri'!$A:$P,10,0)</f>
        <v>0</v>
      </c>
      <c r="X116" s="75">
        <f>VLOOKUP($A:$A,'3-TR İhracat Göstergeleri'!$A:$P,11,0)</f>
        <v>114</v>
      </c>
      <c r="Y116" s="71">
        <f>VLOOKUP($A:$A,'3-TR İhracat Göstergeleri'!$A:$P,12,0)</f>
        <v>1.2389424387342963E-3</v>
      </c>
      <c r="Z116" s="75">
        <f>VLOOKUP($A:$A,'3-TR İhracat Göstergeleri'!$A:$P,13,0)</f>
        <v>45</v>
      </c>
      <c r="AA116" s="71">
        <f>VLOOKUP($A:$A,'3-TR İhracat Göstergeleri'!$A:$P,14,0)</f>
        <v>3026</v>
      </c>
      <c r="AB116" s="75" t="str">
        <f>VLOOKUP($A:$A,'3-TR İhracat Göstergeleri'!$A:$P,15,0)</f>
        <v>0.65</v>
      </c>
      <c r="AC116" s="71">
        <f>VLOOKUP($A:$A,'3-TR İhracat Göstergeleri'!$A:$P,16,0)</f>
        <v>22</v>
      </c>
      <c r="AD116" s="75">
        <f>VLOOKUP($A:$A,'4-Dünya İthahalat Göstergeleri'!$A:$M,2,0)</f>
        <v>24</v>
      </c>
      <c r="AE116" s="71">
        <f>VLOOKUP($A:$A,'4-Dünya İthahalat Göstergeleri'!$A:$M,3,0)</f>
        <v>46</v>
      </c>
      <c r="AF116" s="75">
        <f>VLOOKUP($A:$A,'4-Dünya İthahalat Göstergeleri'!$A:$M,4,0)</f>
        <v>12</v>
      </c>
      <c r="AG116" s="71" t="str">
        <f>VLOOKUP($A:$A,'4-Dünya İthahalat Göstergeleri'!$A:$M,5,0)</f>
        <v>Tons</v>
      </c>
      <c r="AH116" s="75">
        <f>VLOOKUP($A:$A,'4-Dünya İthahalat Göstergeleri'!$A:$M,6,0)</f>
        <v>2000</v>
      </c>
      <c r="AI116" s="71">
        <f>VLOOKUP($A:$A,'4-Dünya İthahalat Göstergeleri'!$A:$M,7,0)</f>
        <v>45</v>
      </c>
      <c r="AJ116" s="75">
        <f>VLOOKUP($A:$A,'4-Dünya İthahalat Göstergeleri'!$A:$M,8,0)</f>
        <v>64</v>
      </c>
      <c r="AK116" s="71">
        <f>VLOOKUP($A:$A,'4-Dünya İthahalat Göstergeleri'!$A:$M,9,0)</f>
        <v>-32</v>
      </c>
      <c r="AL116" s="75">
        <f>VLOOKUP($A:$A,'4-Dünya İthahalat Göstergeleri'!$A:$M,10,0)</f>
        <v>1.2389424387342963E-3</v>
      </c>
      <c r="AM116" s="71">
        <f>VLOOKUP($A:$A,'4-Dünya İthahalat Göstergeleri'!$A:$M,11,0)</f>
        <v>3026</v>
      </c>
      <c r="AN116" s="75" t="str">
        <f>VLOOKUP($A:$A,'4-Dünya İthahalat Göstergeleri'!$A:$M,12,0)</f>
        <v>0.65</v>
      </c>
      <c r="AO116" s="71">
        <f>VLOOKUP($A:$A,'4-Dünya İthahalat Göstergeleri'!$A:$M,13,0)</f>
        <v>45311</v>
      </c>
      <c r="AP116" s="75">
        <f>VLOOKUP($A:$A,'5-Dünya Yıllar İhracatı'!$A:$F,2,0)</f>
        <v>0</v>
      </c>
      <c r="AQ116" s="71">
        <f>VLOOKUP($A:$A,'5-Dünya Yıllar İhracatı'!$A:$F,3,0)</f>
        <v>0</v>
      </c>
      <c r="AR116" s="75">
        <f>VLOOKUP($A:$A,'5-Dünya Yıllar İhracatı'!$A:$F,4,0)</f>
        <v>0</v>
      </c>
      <c r="AS116" s="71">
        <f>VLOOKUP($A:$A,'5-Dünya Yıllar İhracatı'!$A:$F,5,0)</f>
        <v>59</v>
      </c>
      <c r="AT116" s="75">
        <f>VLOOKUP($A:$A,'5-Dünya Yıllar İhracatı'!$A:$F,6,0)</f>
        <v>70</v>
      </c>
      <c r="AU116" s="71">
        <f t="shared" si="8"/>
        <v>18.64406779661017</v>
      </c>
      <c r="AV116" s="75">
        <f t="shared" si="9"/>
        <v>-76.440924108096013</v>
      </c>
      <c r="AW116" s="71">
        <f>VLOOKUP($A:$A,'6-TR Yıllar İhracatı'!$A:$H,2,0)</f>
        <v>0</v>
      </c>
      <c r="AX116" s="75">
        <f>VLOOKUP($A:$A,'6-TR Yıllar İhracatı'!$A:$H,3,0)</f>
        <v>0</v>
      </c>
      <c r="AY116" s="71">
        <f>VLOOKUP($A:$A,'6-TR Yıllar İhracatı'!$A:$H,4,0)</f>
        <v>1</v>
      </c>
      <c r="AZ116" s="75">
        <f>VLOOKUP($A:$A,'6-TR Yıllar İhracatı'!$A:$H,5,0)</f>
        <v>0</v>
      </c>
      <c r="BA116" s="71">
        <f>VLOOKUP($A:$A,'6-TR Yıllar İhracatı'!$A:$H,6,0)</f>
        <v>0</v>
      </c>
      <c r="BB116" s="75" t="e">
        <f>VLOOKUP($A:$A,'6-TR Yıllar İhracatı'!$A:$H,7,0)</f>
        <v>#DIV/0!</v>
      </c>
      <c r="BC116" s="71">
        <f>VLOOKUP($A:$A,'6-TR Yıllar İhracatı'!$A:$H,8,0)</f>
        <v>0</v>
      </c>
      <c r="BD116" s="75" t="e">
        <f>VLOOKUP($A:$A,'7-TR Çeyrek Yıllar İhracatı'!$A:$H,2,0)</f>
        <v>#N/A</v>
      </c>
      <c r="BE116" s="71" t="e">
        <f>VLOOKUP($A:$A,'7-TR Çeyrek Yıllar İhracatı'!$A:$H,3,0)</f>
        <v>#N/A</v>
      </c>
      <c r="BF116" s="75" t="e">
        <f>VLOOKUP($A:$A,'7-TR Çeyrek Yıllar İhracatı'!$A:$H,4,0)</f>
        <v>#N/A</v>
      </c>
      <c r="BG116" s="71" t="e">
        <f>VLOOKUP($A:$A,'7-TR Çeyrek Yıllar İhracatı'!$A:$H,5,0)</f>
        <v>#N/A</v>
      </c>
      <c r="BH116" s="75" t="e">
        <f>VLOOKUP($A:$A,'7-TR Çeyrek Yıllar İhracatı'!$A:$H,6,0)</f>
        <v>#N/A</v>
      </c>
      <c r="BI116" s="71" t="e">
        <f>VLOOKUP($A:$A,'7-TR Çeyrek Yıllar İhracatı'!$A:$H,7,0)</f>
        <v>#N/A</v>
      </c>
      <c r="BJ116" s="75">
        <f>VLOOKUP($A:$A,'8- TR Yıllar Birim İhracatı'!$A:$H,2,0)</f>
        <v>0</v>
      </c>
      <c r="BK116" s="71">
        <f>VLOOKUP($A:$A,'8- TR Yıllar Birim İhracatı'!$A:$H,3,0)</f>
        <v>0</v>
      </c>
      <c r="BL116" s="75">
        <f>VLOOKUP($A:$A,'8- TR Yıllar Birim İhracatı'!$A:$H,4,0)</f>
        <v>0</v>
      </c>
      <c r="BM116" s="71">
        <f>VLOOKUP($A:$A,'8- TR Yıllar Birim İhracatı'!$A:$H,5,0)</f>
        <v>0</v>
      </c>
      <c r="BN116" s="75">
        <f>VLOOKUP($A:$A,'8- TR Yıllar Birim İhracatı'!$A:$H,6,0)</f>
        <v>0</v>
      </c>
      <c r="BO116" s="71">
        <f>VLOOKUP($A:$A,'8- TR Yıllar Birim İhracatı'!$A:$H,7,0)</f>
        <v>0</v>
      </c>
      <c r="BP116" s="75">
        <f>VLOOKUP($A:$A,'8- TR Yıllar Birim İhracatı'!$A:$H,8,0)</f>
        <v>0</v>
      </c>
      <c r="BQ116" s="71">
        <f>VLOOKUP($A:$A,'9-Dünya Yıllar Birim İthalatı'!$A:$N,2,0)</f>
        <v>0</v>
      </c>
      <c r="BR116" s="75" t="str">
        <f>VLOOKUP($A:$A,'9-Dünya Yıllar Birim İthalatı'!$A:$N,3,0)</f>
        <v>US Dollar/Tons</v>
      </c>
      <c r="BS116" s="71">
        <f>VLOOKUP($A:$A,'9-Dünya Yıllar Birim İthalatı'!$A:$N,4,0)</f>
        <v>3500</v>
      </c>
      <c r="BT116" s="75" t="str">
        <f>VLOOKUP($A:$A,'9-Dünya Yıllar Birim İthalatı'!$A:$N,5,0)</f>
        <v>US Dollar/Tons</v>
      </c>
      <c r="BU116" s="71">
        <f>VLOOKUP($A:$A,'9-Dünya Yıllar Birim İthalatı'!$A:$N,6,0)</f>
        <v>4667</v>
      </c>
      <c r="BV116" s="75" t="str">
        <f>VLOOKUP($A:$A,'9-Dünya Yıllar Birim İthalatı'!$A:$N,7,0)</f>
        <v>US Dollar/Tons</v>
      </c>
      <c r="BW116" s="71">
        <f>VLOOKUP($A:$A,'9-Dünya Yıllar Birim İthalatı'!$A:$N,8,0)</f>
        <v>17500</v>
      </c>
      <c r="BX116" s="75" t="str">
        <f>VLOOKUP($A:$A,'9-Dünya Yıllar Birim İthalatı'!$A:$N,9,0)</f>
        <v>US Dollar/Tons</v>
      </c>
      <c r="BY116" s="71">
        <f>VLOOKUP($A:$A,'9-Dünya Yıllar Birim İthalatı'!$A:$N,10,0)</f>
        <v>2000</v>
      </c>
      <c r="BZ116" s="75" t="str">
        <f>VLOOKUP($A:$A,'9-Dünya Yıllar Birim İthalatı'!$A:$N,11,0)</f>
        <v>US Dollar/Tons</v>
      </c>
      <c r="CA116" s="71">
        <f>VLOOKUP($A:$A,'9-Dünya Yıllar Birim İthalatı'!$A:$N,12,0)</f>
        <v>24</v>
      </c>
      <c r="CB116" s="75">
        <f>VLOOKUP($A:$A,'9-Dünya Yıllar Birim İthalatı'!$A:$N,13,0)</f>
        <v>12</v>
      </c>
      <c r="CC116" s="71" t="str">
        <f>VLOOKUP($A:$A,'9-Dünya Yıllar Birim İthalatı'!$A:$N,14,0)</f>
        <v>Tons</v>
      </c>
    </row>
    <row r="117" spans="1:81" ht="27.6" x14ac:dyDescent="0.3">
      <c r="A117" s="69" t="s">
        <v>59</v>
      </c>
      <c r="B117" s="73">
        <v>2</v>
      </c>
      <c r="C117" s="73">
        <v>0</v>
      </c>
      <c r="D117" s="73">
        <v>9</v>
      </c>
      <c r="E117" s="73">
        <v>31</v>
      </c>
      <c r="F117" s="74">
        <v>24</v>
      </c>
      <c r="G117" s="73">
        <f t="shared" si="5"/>
        <v>-22.58064516129032</v>
      </c>
      <c r="H117" s="74">
        <f t="shared" si="6"/>
        <v>1.2389449970368566E-3</v>
      </c>
      <c r="I117" s="69">
        <f>VLOOKUP($A:$A,'2- Dünya Çeyrek Yıllar İthalatı'!$A:$F,2,0)</f>
        <v>11</v>
      </c>
      <c r="J117" s="69">
        <f>VLOOKUP($A:$A,'2- Dünya Çeyrek Yıllar İthalatı'!$A:$F,3,0)</f>
        <v>2</v>
      </c>
      <c r="K117" s="69">
        <f>VLOOKUP($A:$A,'2- Dünya Çeyrek Yıllar İthalatı'!$A:$F,4,0)</f>
        <v>8</v>
      </c>
      <c r="L117" s="69">
        <f>VLOOKUP($A:$A,'2- Dünya Çeyrek Yıllar İthalatı'!$A:$F,5,0)</f>
        <v>13</v>
      </c>
      <c r="M117" s="69">
        <f>VLOOKUP($A:$A,'2- Dünya Çeyrek Yıllar İthalatı'!$A:$F,6,0)</f>
        <v>13</v>
      </c>
      <c r="N117" s="69">
        <f t="shared" si="7"/>
        <v>18.181818181818183</v>
      </c>
      <c r="O117" s="69">
        <f>VLOOKUP($A:$A,'3-TR İhracat Göstergeleri'!$A:$P,2,0)</f>
        <v>8</v>
      </c>
      <c r="P117" s="73">
        <f>VLOOKUP($A:$A,'3-TR İhracat Göstergeleri'!$A:$P,3,0)</f>
        <v>8</v>
      </c>
      <c r="Q117" s="69">
        <f>VLOOKUP($A:$A,'3-TR İhracat Göstergeleri'!$A:$P,4,0)</f>
        <v>3.7543703217026068E-3</v>
      </c>
      <c r="R117" s="73">
        <f>VLOOKUP($A:$A,'3-TR İhracat Göstergeleri'!$A:$P,5,0)</f>
        <v>1</v>
      </c>
      <c r="S117" s="69" t="str">
        <f>VLOOKUP($A:$A,'3-TR İhracat Göstergeleri'!$A:$P,6,0)</f>
        <v>Tons</v>
      </c>
      <c r="T117" s="73">
        <f>VLOOKUP($A:$A,'3-TR İhracat Göstergeleri'!$A:$P,7,0)</f>
        <v>8000</v>
      </c>
      <c r="U117" s="69">
        <f>VLOOKUP($A:$A,'3-TR İhracat Göstergeleri'!$A:$P,8,0)</f>
        <v>0</v>
      </c>
      <c r="V117" s="73">
        <f>VLOOKUP($A:$A,'3-TR İhracat Göstergeleri'!$A:$P,9,0)</f>
        <v>0</v>
      </c>
      <c r="W117" s="69">
        <f>VLOOKUP($A:$A,'3-TR İhracat Göstergeleri'!$A:$P,10,0)</f>
        <v>-28</v>
      </c>
      <c r="X117" s="73">
        <f>VLOOKUP($A:$A,'3-TR İhracat Göstergeleri'!$A:$P,11,0)</f>
        <v>113</v>
      </c>
      <c r="Y117" s="69">
        <f>VLOOKUP($A:$A,'3-TR İhracat Göstergeleri'!$A:$P,12,0)</f>
        <v>1.2389424387342963E-3</v>
      </c>
      <c r="Z117" s="73">
        <f>VLOOKUP($A:$A,'3-TR İhracat Göstergeleri'!$A:$P,13,0)</f>
        <v>130</v>
      </c>
      <c r="AA117" s="69">
        <f>VLOOKUP($A:$A,'3-TR İhracat Göstergeleri'!$A:$P,14,0)</f>
        <v>4116</v>
      </c>
      <c r="AB117" s="73" t="str">
        <f>VLOOKUP($A:$A,'3-TR İhracat Göstergeleri'!$A:$P,15,0)</f>
        <v>0.26</v>
      </c>
      <c r="AC117" s="69">
        <f>VLOOKUP($A:$A,'3-TR İhracat Göstergeleri'!$A:$P,16,0)</f>
        <v>5</v>
      </c>
      <c r="AD117" s="73">
        <f>VLOOKUP($A:$A,'4-Dünya İthahalat Göstergeleri'!$A:$M,2,0)</f>
        <v>24</v>
      </c>
      <c r="AE117" s="69">
        <f>VLOOKUP($A:$A,'4-Dünya İthahalat Göstergeleri'!$A:$M,3,0)</f>
        <v>-23</v>
      </c>
      <c r="AF117" s="73">
        <f>VLOOKUP($A:$A,'4-Dünya İthahalat Göstergeleri'!$A:$M,4,0)</f>
        <v>3</v>
      </c>
      <c r="AG117" s="69" t="str">
        <f>VLOOKUP($A:$A,'4-Dünya İthahalat Göstergeleri'!$A:$M,5,0)</f>
        <v>Tons</v>
      </c>
      <c r="AH117" s="73">
        <f>VLOOKUP($A:$A,'4-Dünya İthahalat Göstergeleri'!$A:$M,6,0)</f>
        <v>8000</v>
      </c>
      <c r="AI117" s="69">
        <f>VLOOKUP($A:$A,'4-Dünya İthahalat Göstergeleri'!$A:$M,7,0)</f>
        <v>130</v>
      </c>
      <c r="AJ117" s="73">
        <f>VLOOKUP($A:$A,'4-Dünya İthahalat Göstergeleri'!$A:$M,8,0)</f>
        <v>0</v>
      </c>
      <c r="AK117" s="69">
        <f>VLOOKUP($A:$A,'4-Dünya İthahalat Göstergeleri'!$A:$M,9,0)</f>
        <v>-23</v>
      </c>
      <c r="AL117" s="73">
        <f>VLOOKUP($A:$A,'4-Dünya İthahalat Göstergeleri'!$A:$M,10,0)</f>
        <v>1.2389424387342963E-3</v>
      </c>
      <c r="AM117" s="69">
        <f>VLOOKUP($A:$A,'4-Dünya İthahalat Göstergeleri'!$A:$M,11,0)</f>
        <v>4116</v>
      </c>
      <c r="AN117" s="73" t="str">
        <f>VLOOKUP($A:$A,'4-Dünya İthahalat Göstergeleri'!$A:$M,12,0)</f>
        <v>0.26</v>
      </c>
      <c r="AO117" s="69">
        <f>VLOOKUP($A:$A,'4-Dünya İthahalat Göstergeleri'!$A:$M,13,0)</f>
        <v>45416</v>
      </c>
      <c r="AP117" s="73">
        <f>VLOOKUP($A:$A,'5-Dünya Yıllar İhracatı'!$A:$F,2,0)</f>
        <v>30085</v>
      </c>
      <c r="AQ117" s="69">
        <f>VLOOKUP($A:$A,'5-Dünya Yıllar İhracatı'!$A:$F,3,0)</f>
        <v>1421</v>
      </c>
      <c r="AR117" s="73">
        <f>VLOOKUP($A:$A,'5-Dünya Yıllar İhracatı'!$A:$F,4,0)</f>
        <v>0</v>
      </c>
      <c r="AS117" s="69">
        <f>VLOOKUP($A:$A,'5-Dünya Yıllar İhracatı'!$A:$F,5,0)</f>
        <v>0</v>
      </c>
      <c r="AT117" s="73">
        <f>VLOOKUP($A:$A,'5-Dünya Yıllar İhracatı'!$A:$F,6,0)</f>
        <v>1</v>
      </c>
      <c r="AU117" s="69" t="e">
        <f t="shared" si="8"/>
        <v>#DIV/0!</v>
      </c>
      <c r="AV117" s="73" t="e">
        <f t="shared" si="9"/>
        <v>#DIV/0!</v>
      </c>
      <c r="AW117" s="69">
        <f>VLOOKUP($A:$A,'6-TR Yıllar İhracatı'!$A:$H,2,0)</f>
        <v>0</v>
      </c>
      <c r="AX117" s="73">
        <f>VLOOKUP($A:$A,'6-TR Yıllar İhracatı'!$A:$H,3,0)</f>
        <v>0</v>
      </c>
      <c r="AY117" s="69">
        <f>VLOOKUP($A:$A,'6-TR Yıllar İhracatı'!$A:$H,4,0)</f>
        <v>18</v>
      </c>
      <c r="AZ117" s="73">
        <f>VLOOKUP($A:$A,'6-TR Yıllar İhracatı'!$A:$H,5,0)</f>
        <v>11</v>
      </c>
      <c r="BA117" s="69">
        <f>VLOOKUP($A:$A,'6-TR Yıllar İhracatı'!$A:$H,6,0)</f>
        <v>8</v>
      </c>
      <c r="BB117" s="73">
        <f>VLOOKUP($A:$A,'6-TR Yıllar İhracatı'!$A:$H,7,0)</f>
        <v>-272.72727272727269</v>
      </c>
      <c r="BC117" s="69">
        <f>VLOOKUP($A:$A,'6-TR Yıllar İhracatı'!$A:$H,8,0)</f>
        <v>3.7543703217026068E-3</v>
      </c>
      <c r="BD117" s="73">
        <f>VLOOKUP($A:$A,'7-TR Çeyrek Yıllar İhracatı'!$A:$H,2,0)</f>
        <v>4</v>
      </c>
      <c r="BE117" s="69">
        <f>VLOOKUP($A:$A,'7-TR Çeyrek Yıllar İhracatı'!$A:$H,3,0)</f>
        <v>3</v>
      </c>
      <c r="BF117" s="73">
        <f>VLOOKUP($A:$A,'7-TR Çeyrek Yıllar İhracatı'!$A:$H,4,0)</f>
        <v>1</v>
      </c>
      <c r="BG117" s="69">
        <f>VLOOKUP($A:$A,'7-TR Çeyrek Yıllar İhracatı'!$A:$H,5,0)</f>
        <v>0</v>
      </c>
      <c r="BH117" s="73">
        <f>VLOOKUP($A:$A,'7-TR Çeyrek Yıllar İhracatı'!$A:$H,6,0)</f>
        <v>1</v>
      </c>
      <c r="BI117" s="69">
        <f>VLOOKUP($A:$A,'7-TR Çeyrek Yıllar İhracatı'!$A:$H,7,0)</f>
        <v>-75</v>
      </c>
      <c r="BJ117" s="73">
        <f>VLOOKUP($A:$A,'8- TR Yıllar Birim İhracatı'!$A:$H,2,0)</f>
        <v>0</v>
      </c>
      <c r="BK117" s="69">
        <f>VLOOKUP($A:$A,'8- TR Yıllar Birim İhracatı'!$A:$H,3,0)</f>
        <v>0</v>
      </c>
      <c r="BL117" s="73">
        <f>VLOOKUP($A:$A,'8- TR Yıllar Birim İhracatı'!$A:$H,4,0)</f>
        <v>9000</v>
      </c>
      <c r="BM117" s="69">
        <f>VLOOKUP($A:$A,'8- TR Yıllar Birim İhracatı'!$A:$H,5,0)</f>
        <v>0</v>
      </c>
      <c r="BN117" s="73">
        <f>VLOOKUP($A:$A,'8- TR Yıllar Birim İhracatı'!$A:$H,6,0)</f>
        <v>8000</v>
      </c>
      <c r="BO117" s="69">
        <f>VLOOKUP($A:$A,'8- TR Yıllar Birim İhracatı'!$A:$H,7,0)</f>
        <v>8</v>
      </c>
      <c r="BP117" s="73">
        <f>VLOOKUP($A:$A,'8- TR Yıllar Birim İhracatı'!$A:$H,8,0)</f>
        <v>1</v>
      </c>
      <c r="BQ117" s="69">
        <f>VLOOKUP($A:$A,'9-Dünya Yıllar Birim İthalatı'!$A:$N,2,0)</f>
        <v>0</v>
      </c>
      <c r="BR117" s="73" t="str">
        <f>VLOOKUP($A:$A,'9-Dünya Yıllar Birim İthalatı'!$A:$N,3,0)</f>
        <v>US Dollar/Tons</v>
      </c>
      <c r="BS117" s="69">
        <f>VLOOKUP($A:$A,'9-Dünya Yıllar Birim İthalatı'!$A:$N,4,0)</f>
        <v>0</v>
      </c>
      <c r="BT117" s="73">
        <f>VLOOKUP($A:$A,'9-Dünya Yıllar Birim İthalatı'!$A:$N,5,0)</f>
        <v>0</v>
      </c>
      <c r="BU117" s="69">
        <f>VLOOKUP($A:$A,'9-Dünya Yıllar Birim İthalatı'!$A:$N,6,0)</f>
        <v>0</v>
      </c>
      <c r="BV117" s="73" t="str">
        <f>VLOOKUP($A:$A,'9-Dünya Yıllar Birim İthalatı'!$A:$N,7,0)</f>
        <v>US Dollar/Tons</v>
      </c>
      <c r="BW117" s="69">
        <f>VLOOKUP($A:$A,'9-Dünya Yıllar Birim İthalatı'!$A:$N,8,0)</f>
        <v>15500</v>
      </c>
      <c r="BX117" s="73" t="str">
        <f>VLOOKUP($A:$A,'9-Dünya Yıllar Birim İthalatı'!$A:$N,9,0)</f>
        <v>US Dollar/Tons</v>
      </c>
      <c r="BY117" s="69">
        <f>VLOOKUP($A:$A,'9-Dünya Yıllar Birim İthalatı'!$A:$N,10,0)</f>
        <v>8000</v>
      </c>
      <c r="BZ117" s="73" t="str">
        <f>VLOOKUP($A:$A,'9-Dünya Yıllar Birim İthalatı'!$A:$N,11,0)</f>
        <v>US Dollar/Tons</v>
      </c>
      <c r="CA117" s="69">
        <f>VLOOKUP($A:$A,'9-Dünya Yıllar Birim İthalatı'!$A:$N,12,0)</f>
        <v>24</v>
      </c>
      <c r="CB117" s="73">
        <f>VLOOKUP($A:$A,'9-Dünya Yıllar Birim İthalatı'!$A:$N,13,0)</f>
        <v>3</v>
      </c>
      <c r="CC117" s="69" t="str">
        <f>VLOOKUP($A:$A,'9-Dünya Yıllar Birim İthalatı'!$A:$N,14,0)</f>
        <v>Tons</v>
      </c>
    </row>
    <row r="118" spans="1:81" ht="27.6" x14ac:dyDescent="0.3">
      <c r="A118" s="71" t="s">
        <v>58</v>
      </c>
      <c r="B118" s="75">
        <v>417</v>
      </c>
      <c r="C118" s="75">
        <v>254</v>
      </c>
      <c r="D118" s="75">
        <v>271</v>
      </c>
      <c r="E118" s="75">
        <v>123</v>
      </c>
      <c r="F118" s="76">
        <v>23</v>
      </c>
      <c r="G118" s="75">
        <f t="shared" si="5"/>
        <v>-81.300813008130078</v>
      </c>
      <c r="H118" s="76">
        <f t="shared" si="6"/>
        <v>1.1873222888269875E-3</v>
      </c>
      <c r="I118" s="71">
        <f>VLOOKUP($A:$A,'2- Dünya Çeyrek Yıllar İthalatı'!$A:$F,2,0)</f>
        <v>6</v>
      </c>
      <c r="J118" s="71">
        <f>VLOOKUP($A:$A,'2- Dünya Çeyrek Yıllar İthalatı'!$A:$F,3,0)</f>
        <v>4</v>
      </c>
      <c r="K118" s="71">
        <f>VLOOKUP($A:$A,'2- Dünya Çeyrek Yıllar İthalatı'!$A:$F,4,0)</f>
        <v>11</v>
      </c>
      <c r="L118" s="71">
        <f>VLOOKUP($A:$A,'2- Dünya Çeyrek Yıllar İthalatı'!$A:$F,5,0)</f>
        <v>23</v>
      </c>
      <c r="M118" s="71">
        <f>VLOOKUP($A:$A,'2- Dünya Çeyrek Yıllar İthalatı'!$A:$F,6,0)</f>
        <v>0</v>
      </c>
      <c r="N118" s="71">
        <f t="shared" si="7"/>
        <v>-100</v>
      </c>
      <c r="O118" s="71">
        <f>VLOOKUP($A:$A,'3-TR İhracat Göstergeleri'!$A:$P,2,0)</f>
        <v>65</v>
      </c>
      <c r="P118" s="75">
        <f>VLOOKUP($A:$A,'3-TR İhracat Göstergeleri'!$A:$P,3,0)</f>
        <v>65</v>
      </c>
      <c r="Q118" s="71">
        <f>VLOOKUP($A:$A,'3-TR İhracat Göstergeleri'!$A:$P,4,0)</f>
        <v>3.0504258863833681E-2</v>
      </c>
      <c r="R118" s="75">
        <f>VLOOKUP($A:$A,'3-TR İhracat Göstergeleri'!$A:$P,5,0)</f>
        <v>7</v>
      </c>
      <c r="S118" s="71" t="str">
        <f>VLOOKUP($A:$A,'3-TR İhracat Göstergeleri'!$A:$P,6,0)</f>
        <v>Tons</v>
      </c>
      <c r="T118" s="75">
        <f>VLOOKUP($A:$A,'3-TR İhracat Göstergeleri'!$A:$P,7,0)</f>
        <v>9286</v>
      </c>
      <c r="U118" s="71">
        <f>VLOOKUP($A:$A,'3-TR İhracat Göstergeleri'!$A:$P,8,0)</f>
        <v>46</v>
      </c>
      <c r="V118" s="75">
        <f>VLOOKUP($A:$A,'3-TR İhracat Göstergeleri'!$A:$P,9,0)</f>
        <v>82</v>
      </c>
      <c r="W118" s="71">
        <f>VLOOKUP($A:$A,'3-TR İhracat Göstergeleri'!$A:$P,10,0)</f>
        <v>-14</v>
      </c>
      <c r="X118" s="75">
        <f>VLOOKUP($A:$A,'3-TR İhracat Göstergeleri'!$A:$P,11,0)</f>
        <v>115</v>
      </c>
      <c r="Y118" s="71">
        <f>VLOOKUP($A:$A,'3-TR İhracat Göstergeleri'!$A:$P,12,0)</f>
        <v>1.1873198371203674E-3</v>
      </c>
      <c r="Z118" s="75">
        <f>VLOOKUP($A:$A,'3-TR İhracat Göstergeleri'!$A:$P,13,0)</f>
        <v>-48</v>
      </c>
      <c r="AA118" s="71">
        <f>VLOOKUP($A:$A,'3-TR İhracat Göstergeleri'!$A:$P,14,0)</f>
        <v>2259</v>
      </c>
      <c r="AB118" s="75" t="str">
        <f>VLOOKUP($A:$A,'3-TR İhracat Göstergeleri'!$A:$P,15,0)</f>
        <v>0.5</v>
      </c>
      <c r="AC118" s="71">
        <f>VLOOKUP($A:$A,'3-TR İhracat Göstergeleri'!$A:$P,16,0)</f>
        <v>0</v>
      </c>
      <c r="AD118" s="75">
        <f>VLOOKUP($A:$A,'4-Dünya İthahalat Göstergeleri'!$A:$M,2,0)</f>
        <v>23</v>
      </c>
      <c r="AE118" s="71">
        <f>VLOOKUP($A:$A,'4-Dünya İthahalat Göstergeleri'!$A:$M,3,0)</f>
        <v>-20</v>
      </c>
      <c r="AF118" s="75">
        <f>VLOOKUP($A:$A,'4-Dünya İthahalat Göstergeleri'!$A:$M,4,0)</f>
        <v>1</v>
      </c>
      <c r="AG118" s="71" t="str">
        <f>VLOOKUP($A:$A,'4-Dünya İthahalat Göstergeleri'!$A:$M,5,0)</f>
        <v>Tons</v>
      </c>
      <c r="AH118" s="75">
        <f>VLOOKUP($A:$A,'4-Dünya İthahalat Göstergeleri'!$A:$M,6,0)</f>
        <v>23000</v>
      </c>
      <c r="AI118" s="71">
        <f>VLOOKUP($A:$A,'4-Dünya İthahalat Göstergeleri'!$A:$M,7,0)</f>
        <v>-48</v>
      </c>
      <c r="AJ118" s="75">
        <f>VLOOKUP($A:$A,'4-Dünya İthahalat Göstergeleri'!$A:$M,8,0)</f>
        <v>-58</v>
      </c>
      <c r="AK118" s="71">
        <f>VLOOKUP($A:$A,'4-Dünya İthahalat Göstergeleri'!$A:$M,9,0)</f>
        <v>-81</v>
      </c>
      <c r="AL118" s="75">
        <f>VLOOKUP($A:$A,'4-Dünya İthahalat Göstergeleri'!$A:$M,10,0)</f>
        <v>1.1873198371203674E-3</v>
      </c>
      <c r="AM118" s="71">
        <f>VLOOKUP($A:$A,'4-Dünya İthahalat Göstergeleri'!$A:$M,11,0)</f>
        <v>2259</v>
      </c>
      <c r="AN118" s="75" t="str">
        <f>VLOOKUP($A:$A,'4-Dünya İthahalat Göstergeleri'!$A:$M,12,0)</f>
        <v>0.5</v>
      </c>
      <c r="AO118" s="71">
        <f>VLOOKUP($A:$A,'4-Dünya İthahalat Göstergeleri'!$A:$M,13,0)</f>
        <v>45506</v>
      </c>
      <c r="AP118" s="75">
        <f>VLOOKUP($A:$A,'5-Dünya Yıllar İhracatı'!$A:$F,2,0)</f>
        <v>122</v>
      </c>
      <c r="AQ118" s="71">
        <f>VLOOKUP($A:$A,'5-Dünya Yıllar İhracatı'!$A:$F,3,0)</f>
        <v>14</v>
      </c>
      <c r="AR118" s="75">
        <f>VLOOKUP($A:$A,'5-Dünya Yıllar İhracatı'!$A:$F,4,0)</f>
        <v>10</v>
      </c>
      <c r="AS118" s="71">
        <f>VLOOKUP($A:$A,'5-Dünya Yıllar İhracatı'!$A:$F,5,0)</f>
        <v>10</v>
      </c>
      <c r="AT118" s="75">
        <f>VLOOKUP($A:$A,'5-Dünya Yıllar İhracatı'!$A:$F,6,0)</f>
        <v>3</v>
      </c>
      <c r="AU118" s="71">
        <f t="shared" si="8"/>
        <v>-70</v>
      </c>
      <c r="AV118" s="75">
        <f t="shared" si="9"/>
        <v>287.00092415130587</v>
      </c>
      <c r="AW118" s="71">
        <f>VLOOKUP($A:$A,'6-TR Yıllar İhracatı'!$A:$H,2,0)</f>
        <v>18</v>
      </c>
      <c r="AX118" s="75">
        <f>VLOOKUP($A:$A,'6-TR Yıllar İhracatı'!$A:$H,3,0)</f>
        <v>23</v>
      </c>
      <c r="AY118" s="71">
        <f>VLOOKUP($A:$A,'6-TR Yıllar İhracatı'!$A:$H,4,0)</f>
        <v>87</v>
      </c>
      <c r="AZ118" s="75">
        <f>VLOOKUP($A:$A,'6-TR Yıllar İhracatı'!$A:$H,5,0)</f>
        <v>76</v>
      </c>
      <c r="BA118" s="71">
        <f>VLOOKUP($A:$A,'6-TR Yıllar İhracatı'!$A:$H,6,0)</f>
        <v>65</v>
      </c>
      <c r="BB118" s="75">
        <f>VLOOKUP($A:$A,'6-TR Yıllar İhracatı'!$A:$H,7,0)</f>
        <v>-144.73684210526315</v>
      </c>
      <c r="BC118" s="71">
        <f>VLOOKUP($A:$A,'6-TR Yıllar İhracatı'!$A:$H,8,0)</f>
        <v>3.0504258863833681E-2</v>
      </c>
      <c r="BD118" s="75">
        <f>VLOOKUP($A:$A,'7-TR Çeyrek Yıllar İhracatı'!$A:$H,2,0)</f>
        <v>22</v>
      </c>
      <c r="BE118" s="71">
        <f>VLOOKUP($A:$A,'7-TR Çeyrek Yıllar İhracatı'!$A:$H,3,0)</f>
        <v>9</v>
      </c>
      <c r="BF118" s="75">
        <f>VLOOKUP($A:$A,'7-TR Çeyrek Yıllar İhracatı'!$A:$H,4,0)</f>
        <v>16</v>
      </c>
      <c r="BG118" s="71">
        <f>VLOOKUP($A:$A,'7-TR Çeyrek Yıllar İhracatı'!$A:$H,5,0)</f>
        <v>15</v>
      </c>
      <c r="BH118" s="75">
        <f>VLOOKUP($A:$A,'7-TR Çeyrek Yıllar İhracatı'!$A:$H,6,0)</f>
        <v>17</v>
      </c>
      <c r="BI118" s="71">
        <f>VLOOKUP($A:$A,'7-TR Çeyrek Yıllar İhracatı'!$A:$H,7,0)</f>
        <v>-22.727272727272727</v>
      </c>
      <c r="BJ118" s="75">
        <f>VLOOKUP($A:$A,'8- TR Yıllar Birim İhracatı'!$A:$H,2,0)</f>
        <v>18000</v>
      </c>
      <c r="BK118" s="71">
        <f>VLOOKUP($A:$A,'8- TR Yıllar Birim İhracatı'!$A:$H,3,0)</f>
        <v>23000</v>
      </c>
      <c r="BL118" s="75">
        <f>VLOOKUP($A:$A,'8- TR Yıllar Birim İhracatı'!$A:$H,4,0)</f>
        <v>9667</v>
      </c>
      <c r="BM118" s="71">
        <f>VLOOKUP($A:$A,'8- TR Yıllar Birim İhracatı'!$A:$H,5,0)</f>
        <v>9500</v>
      </c>
      <c r="BN118" s="75">
        <f>VLOOKUP($A:$A,'8- TR Yıllar Birim İhracatı'!$A:$H,6,0)</f>
        <v>9286</v>
      </c>
      <c r="BO118" s="71">
        <f>VLOOKUP($A:$A,'8- TR Yıllar Birim İhracatı'!$A:$H,7,0)</f>
        <v>65</v>
      </c>
      <c r="BP118" s="75">
        <f>VLOOKUP($A:$A,'8- TR Yıllar Birim İhracatı'!$A:$H,8,0)</f>
        <v>7</v>
      </c>
      <c r="BQ118" s="71">
        <f>VLOOKUP($A:$A,'9-Dünya Yıllar Birim İthalatı'!$A:$N,2,0)</f>
        <v>6836</v>
      </c>
      <c r="BR118" s="75" t="str">
        <f>VLOOKUP($A:$A,'9-Dünya Yıllar Birim İthalatı'!$A:$N,3,0)</f>
        <v>US Dollar/Tons</v>
      </c>
      <c r="BS118" s="71">
        <f>VLOOKUP($A:$A,'9-Dünya Yıllar Birim İthalatı'!$A:$N,4,0)</f>
        <v>6513</v>
      </c>
      <c r="BT118" s="75" t="str">
        <f>VLOOKUP($A:$A,'9-Dünya Yıllar Birim İthalatı'!$A:$N,5,0)</f>
        <v>US Dollar/Tons</v>
      </c>
      <c r="BU118" s="71">
        <f>VLOOKUP($A:$A,'9-Dünya Yıllar Birim İthalatı'!$A:$N,6,0)</f>
        <v>7971</v>
      </c>
      <c r="BV118" s="75" t="str">
        <f>VLOOKUP($A:$A,'9-Dünya Yıllar Birim İthalatı'!$A:$N,7,0)</f>
        <v>US Dollar/Tons</v>
      </c>
      <c r="BW118" s="71">
        <f>VLOOKUP($A:$A,'9-Dünya Yıllar Birim İthalatı'!$A:$N,8,0)</f>
        <v>8786</v>
      </c>
      <c r="BX118" s="75" t="str">
        <f>VLOOKUP($A:$A,'9-Dünya Yıllar Birim İthalatı'!$A:$N,9,0)</f>
        <v>US Dollar/Tons</v>
      </c>
      <c r="BY118" s="71">
        <f>VLOOKUP($A:$A,'9-Dünya Yıllar Birim İthalatı'!$A:$N,10,0)</f>
        <v>16727</v>
      </c>
      <c r="BZ118" s="75" t="str">
        <f>VLOOKUP($A:$A,'9-Dünya Yıllar Birim İthalatı'!$A:$N,11,0)</f>
        <v>US Dollar/Tons</v>
      </c>
      <c r="CA118" s="71">
        <f>VLOOKUP($A:$A,'9-Dünya Yıllar Birim İthalatı'!$A:$N,12,0)</f>
        <v>23</v>
      </c>
      <c r="CB118" s="75">
        <f>VLOOKUP($A:$A,'9-Dünya Yıllar Birim İthalatı'!$A:$N,13,0)</f>
        <v>1</v>
      </c>
      <c r="CC118" s="71" t="str">
        <f>VLOOKUP($A:$A,'9-Dünya Yıllar Birim İthalatı'!$A:$N,14,0)</f>
        <v>Tons</v>
      </c>
    </row>
    <row r="119" spans="1:81" ht="27.6" x14ac:dyDescent="0.3">
      <c r="A119" s="69" t="s">
        <v>57</v>
      </c>
      <c r="B119" s="73">
        <v>0</v>
      </c>
      <c r="C119" s="73">
        <v>0</v>
      </c>
      <c r="D119" s="73">
        <v>1</v>
      </c>
      <c r="E119" s="73">
        <v>3</v>
      </c>
      <c r="F119" s="74">
        <v>22</v>
      </c>
      <c r="G119" s="73">
        <f t="shared" si="5"/>
        <v>633.33333333333326</v>
      </c>
      <c r="H119" s="74">
        <f t="shared" si="6"/>
        <v>1.1356995806171184E-3</v>
      </c>
      <c r="I119" s="69" t="e">
        <f>VLOOKUP($A:$A,'2- Dünya Çeyrek Yıllar İthalatı'!$A:$F,2,0)</f>
        <v>#N/A</v>
      </c>
      <c r="J119" s="69" t="e">
        <f>VLOOKUP($A:$A,'2- Dünya Çeyrek Yıllar İthalatı'!$A:$F,3,0)</f>
        <v>#N/A</v>
      </c>
      <c r="K119" s="69" t="e">
        <f>VLOOKUP($A:$A,'2- Dünya Çeyrek Yıllar İthalatı'!$A:$F,4,0)</f>
        <v>#N/A</v>
      </c>
      <c r="L119" s="69" t="e">
        <f>VLOOKUP($A:$A,'2- Dünya Çeyrek Yıllar İthalatı'!$A:$F,5,0)</f>
        <v>#N/A</v>
      </c>
      <c r="M119" s="69" t="e">
        <f>VLOOKUP($A:$A,'2- Dünya Çeyrek Yıllar İthalatı'!$A:$F,6,0)</f>
        <v>#N/A</v>
      </c>
      <c r="N119" s="69" t="e">
        <f t="shared" si="7"/>
        <v>#N/A</v>
      </c>
      <c r="O119" s="69">
        <f>VLOOKUP($A:$A,'3-TR İhracat Göstergeleri'!$A:$P,2,0)</f>
        <v>1</v>
      </c>
      <c r="P119" s="73">
        <f>VLOOKUP($A:$A,'3-TR İhracat Göstergeleri'!$A:$P,3,0)</f>
        <v>1</v>
      </c>
      <c r="Q119" s="69">
        <f>VLOOKUP($A:$A,'3-TR İhracat Göstergeleri'!$A:$P,4,0)</f>
        <v>4.6929629021282584E-4</v>
      </c>
      <c r="R119" s="73">
        <f>VLOOKUP($A:$A,'3-TR İhracat Göstergeleri'!$A:$P,5,0)</f>
        <v>0</v>
      </c>
      <c r="S119" s="69" t="str">
        <f>VLOOKUP($A:$A,'3-TR İhracat Göstergeleri'!$A:$P,6,0)</f>
        <v>Tons</v>
      </c>
      <c r="T119" s="73">
        <f>VLOOKUP($A:$A,'3-TR İhracat Göstergeleri'!$A:$P,7,0)</f>
        <v>0</v>
      </c>
      <c r="U119" s="69">
        <f>VLOOKUP($A:$A,'3-TR İhracat Göstergeleri'!$A:$P,8,0)</f>
        <v>0</v>
      </c>
      <c r="V119" s="73">
        <f>VLOOKUP($A:$A,'3-TR İhracat Göstergeleri'!$A:$P,9,0)</f>
        <v>0</v>
      </c>
      <c r="W119" s="69">
        <f>VLOOKUP($A:$A,'3-TR İhracat Göstergeleri'!$A:$P,10,0)</f>
        <v>0</v>
      </c>
      <c r="X119" s="73">
        <f>VLOOKUP($A:$A,'3-TR İhracat Göstergeleri'!$A:$P,11,0)</f>
        <v>116</v>
      </c>
      <c r="Y119" s="69">
        <f>VLOOKUP($A:$A,'3-TR İhracat Göstergeleri'!$A:$P,12,0)</f>
        <v>1.1356972355064383E-3</v>
      </c>
      <c r="Z119" s="73">
        <f>VLOOKUP($A:$A,'3-TR İhracat Göstergeleri'!$A:$P,13,0)</f>
        <v>326</v>
      </c>
      <c r="AA119" s="69">
        <f>VLOOKUP($A:$A,'3-TR İhracat Göstergeleri'!$A:$P,14,0)</f>
        <v>5369</v>
      </c>
      <c r="AB119" s="73" t="str">
        <f>VLOOKUP($A:$A,'3-TR İhracat Göstergeleri'!$A:$P,15,0)</f>
        <v>0.91</v>
      </c>
      <c r="AC119" s="69">
        <f>VLOOKUP($A:$A,'3-TR İhracat Göstergeleri'!$A:$P,16,0)</f>
        <v>45414</v>
      </c>
      <c r="AD119" s="73">
        <f>VLOOKUP($A:$A,'4-Dünya İthahalat Göstergeleri'!$A:$M,2,0)</f>
        <v>22</v>
      </c>
      <c r="AE119" s="69">
        <f>VLOOKUP($A:$A,'4-Dünya İthahalat Göstergeleri'!$A:$M,3,0)</f>
        <v>-22</v>
      </c>
      <c r="AF119" s="73">
        <f>VLOOKUP($A:$A,'4-Dünya İthahalat Göstergeleri'!$A:$M,4,0)</f>
        <v>2</v>
      </c>
      <c r="AG119" s="69" t="str">
        <f>VLOOKUP($A:$A,'4-Dünya İthahalat Göstergeleri'!$A:$M,5,0)</f>
        <v>Tons</v>
      </c>
      <c r="AH119" s="73">
        <f>VLOOKUP($A:$A,'4-Dünya İthahalat Göstergeleri'!$A:$M,6,0)</f>
        <v>11000</v>
      </c>
      <c r="AI119" s="69">
        <f>VLOOKUP($A:$A,'4-Dünya İthahalat Göstergeleri'!$A:$M,7,0)</f>
        <v>326</v>
      </c>
      <c r="AJ119" s="73">
        <f>VLOOKUP($A:$A,'4-Dünya İthahalat Göstergeleri'!$A:$M,8,0)</f>
        <v>0</v>
      </c>
      <c r="AK119" s="69">
        <f>VLOOKUP($A:$A,'4-Dünya İthahalat Göstergeleri'!$A:$M,9,0)</f>
        <v>780</v>
      </c>
      <c r="AL119" s="73">
        <f>VLOOKUP($A:$A,'4-Dünya İthahalat Göstergeleri'!$A:$M,10,0)</f>
        <v>1.1356972355064383E-3</v>
      </c>
      <c r="AM119" s="69">
        <f>VLOOKUP($A:$A,'4-Dünya İthahalat Göstergeleri'!$A:$M,11,0)</f>
        <v>5369</v>
      </c>
      <c r="AN119" s="73" t="str">
        <f>VLOOKUP($A:$A,'4-Dünya İthahalat Göstergeleri'!$A:$M,12,0)</f>
        <v>0.91</v>
      </c>
      <c r="AO119" s="69">
        <f>VLOOKUP($A:$A,'4-Dünya İthahalat Göstergeleri'!$A:$M,13,0)</f>
        <v>45414</v>
      </c>
      <c r="AP119" s="73" t="e">
        <f>VLOOKUP($A:$A,'5-Dünya Yıllar İhracatı'!$A:$F,2,0)</f>
        <v>#N/A</v>
      </c>
      <c r="AQ119" s="69" t="e">
        <f>VLOOKUP($A:$A,'5-Dünya Yıllar İhracatı'!$A:$F,3,0)</f>
        <v>#N/A</v>
      </c>
      <c r="AR119" s="73" t="e">
        <f>VLOOKUP($A:$A,'5-Dünya Yıllar İhracatı'!$A:$F,4,0)</f>
        <v>#N/A</v>
      </c>
      <c r="AS119" s="69" t="e">
        <f>VLOOKUP($A:$A,'5-Dünya Yıllar İhracatı'!$A:$F,5,0)</f>
        <v>#N/A</v>
      </c>
      <c r="AT119" s="73" t="e">
        <f>VLOOKUP($A:$A,'5-Dünya Yıllar İhracatı'!$A:$F,6,0)</f>
        <v>#N/A</v>
      </c>
      <c r="AU119" s="69" t="e">
        <f t="shared" si="8"/>
        <v>#N/A</v>
      </c>
      <c r="AV119" s="73" t="e">
        <f t="shared" si="9"/>
        <v>#N/A</v>
      </c>
      <c r="AW119" s="69">
        <f>VLOOKUP($A:$A,'6-TR Yıllar İhracatı'!$A:$H,2,0)</f>
        <v>0</v>
      </c>
      <c r="AX119" s="73">
        <f>VLOOKUP($A:$A,'6-TR Yıllar İhracatı'!$A:$H,3,0)</f>
        <v>0</v>
      </c>
      <c r="AY119" s="69">
        <f>VLOOKUP($A:$A,'6-TR Yıllar İhracatı'!$A:$H,4,0)</f>
        <v>0</v>
      </c>
      <c r="AZ119" s="73">
        <f>VLOOKUP($A:$A,'6-TR Yıllar İhracatı'!$A:$H,5,0)</f>
        <v>0</v>
      </c>
      <c r="BA119" s="69">
        <f>VLOOKUP($A:$A,'6-TR Yıllar İhracatı'!$A:$H,6,0)</f>
        <v>1</v>
      </c>
      <c r="BB119" s="73" t="e">
        <f>VLOOKUP($A:$A,'6-TR Yıllar İhracatı'!$A:$H,7,0)</f>
        <v>#DIV/0!</v>
      </c>
      <c r="BC119" s="69">
        <f>VLOOKUP($A:$A,'6-TR Yıllar İhracatı'!$A:$H,8,0)</f>
        <v>4.6929629021282584E-4</v>
      </c>
      <c r="BD119" s="73">
        <f>VLOOKUP($A:$A,'7-TR Çeyrek Yıllar İhracatı'!$A:$H,2,0)</f>
        <v>0</v>
      </c>
      <c r="BE119" s="69">
        <f>VLOOKUP($A:$A,'7-TR Çeyrek Yıllar İhracatı'!$A:$H,3,0)</f>
        <v>1</v>
      </c>
      <c r="BF119" s="73">
        <f>VLOOKUP($A:$A,'7-TR Çeyrek Yıllar İhracatı'!$A:$H,4,0)</f>
        <v>0</v>
      </c>
      <c r="BG119" s="69">
        <f>VLOOKUP($A:$A,'7-TR Çeyrek Yıllar İhracatı'!$A:$H,5,0)</f>
        <v>0</v>
      </c>
      <c r="BH119" s="73">
        <f>VLOOKUP($A:$A,'7-TR Çeyrek Yıllar İhracatı'!$A:$H,6,0)</f>
        <v>0</v>
      </c>
      <c r="BI119" s="69" t="e">
        <f>VLOOKUP($A:$A,'7-TR Çeyrek Yıllar İhracatı'!$A:$H,7,0)</f>
        <v>#DIV/0!</v>
      </c>
      <c r="BJ119" s="73">
        <f>VLOOKUP($A:$A,'8- TR Yıllar Birim İhracatı'!$A:$H,2,0)</f>
        <v>0</v>
      </c>
      <c r="BK119" s="69">
        <f>VLOOKUP($A:$A,'8- TR Yıllar Birim İhracatı'!$A:$H,3,0)</f>
        <v>0</v>
      </c>
      <c r="BL119" s="73">
        <f>VLOOKUP($A:$A,'8- TR Yıllar Birim İhracatı'!$A:$H,4,0)</f>
        <v>0</v>
      </c>
      <c r="BM119" s="69">
        <f>VLOOKUP($A:$A,'8- TR Yıllar Birim İhracatı'!$A:$H,5,0)</f>
        <v>0</v>
      </c>
      <c r="BN119" s="73">
        <f>VLOOKUP($A:$A,'8- TR Yıllar Birim İhracatı'!$A:$H,6,0)</f>
        <v>0</v>
      </c>
      <c r="BO119" s="69">
        <f>VLOOKUP($A:$A,'8- TR Yıllar Birim İhracatı'!$A:$H,7,0)</f>
        <v>1</v>
      </c>
      <c r="BP119" s="73">
        <f>VLOOKUP($A:$A,'8- TR Yıllar Birim İhracatı'!$A:$H,8,0)</f>
        <v>0</v>
      </c>
      <c r="BQ119" s="69">
        <f>VLOOKUP($A:$A,'9-Dünya Yıllar Birim İthalatı'!$A:$N,2,0)</f>
        <v>0</v>
      </c>
      <c r="BR119" s="73">
        <f>VLOOKUP($A:$A,'9-Dünya Yıllar Birim İthalatı'!$A:$N,3,0)</f>
        <v>0</v>
      </c>
      <c r="BS119" s="69">
        <f>VLOOKUP($A:$A,'9-Dünya Yıllar Birim İthalatı'!$A:$N,4,0)</f>
        <v>0</v>
      </c>
      <c r="BT119" s="73">
        <f>VLOOKUP($A:$A,'9-Dünya Yıllar Birim İthalatı'!$A:$N,5,0)</f>
        <v>0</v>
      </c>
      <c r="BU119" s="69">
        <f>VLOOKUP($A:$A,'9-Dünya Yıllar Birim İthalatı'!$A:$N,6,0)</f>
        <v>0</v>
      </c>
      <c r="BV119" s="73" t="str">
        <f>VLOOKUP($A:$A,'9-Dünya Yıllar Birim İthalatı'!$A:$N,7,0)</f>
        <v>US Dollar/Tons</v>
      </c>
      <c r="BW119" s="69">
        <f>VLOOKUP($A:$A,'9-Dünya Yıllar Birim İthalatı'!$A:$N,8,0)</f>
        <v>0</v>
      </c>
      <c r="BX119" s="73" t="str">
        <f>VLOOKUP($A:$A,'9-Dünya Yıllar Birim İthalatı'!$A:$N,9,0)</f>
        <v>US Dollar/Tons</v>
      </c>
      <c r="BY119" s="69">
        <f>VLOOKUP($A:$A,'9-Dünya Yıllar Birim İthalatı'!$A:$N,10,0)</f>
        <v>11000</v>
      </c>
      <c r="BZ119" s="73" t="str">
        <f>VLOOKUP($A:$A,'9-Dünya Yıllar Birim İthalatı'!$A:$N,11,0)</f>
        <v>US Dollar/Tons</v>
      </c>
      <c r="CA119" s="69">
        <f>VLOOKUP($A:$A,'9-Dünya Yıllar Birim İthalatı'!$A:$N,12,0)</f>
        <v>22</v>
      </c>
      <c r="CB119" s="73">
        <f>VLOOKUP($A:$A,'9-Dünya Yıllar Birim İthalatı'!$A:$N,13,0)</f>
        <v>2</v>
      </c>
      <c r="CC119" s="69" t="str">
        <f>VLOOKUP($A:$A,'9-Dünya Yıllar Birim İthalatı'!$A:$N,14,0)</f>
        <v>Tons</v>
      </c>
    </row>
    <row r="120" spans="1:81" ht="27.6" x14ac:dyDescent="0.3">
      <c r="A120" s="71" t="s">
        <v>56</v>
      </c>
      <c r="B120" s="75">
        <v>3</v>
      </c>
      <c r="C120" s="75">
        <v>6</v>
      </c>
      <c r="D120" s="75">
        <v>0</v>
      </c>
      <c r="E120" s="75">
        <v>8</v>
      </c>
      <c r="F120" s="76">
        <v>21</v>
      </c>
      <c r="G120" s="75">
        <f t="shared" si="5"/>
        <v>162.5</v>
      </c>
      <c r="H120" s="76">
        <f t="shared" si="6"/>
        <v>1.0840768724072495E-3</v>
      </c>
      <c r="I120" s="71">
        <f>VLOOKUP($A:$A,'2- Dünya Çeyrek Yıllar İthalatı'!$A:$F,2,0)</f>
        <v>1</v>
      </c>
      <c r="J120" s="71">
        <f>VLOOKUP($A:$A,'2- Dünya Çeyrek Yıllar İthalatı'!$A:$F,3,0)</f>
        <v>9</v>
      </c>
      <c r="K120" s="71">
        <f>VLOOKUP($A:$A,'2- Dünya Çeyrek Yıllar İthalatı'!$A:$F,4,0)</f>
        <v>3</v>
      </c>
      <c r="L120" s="71">
        <f>VLOOKUP($A:$A,'2- Dünya Çeyrek Yıllar İthalatı'!$A:$F,5,0)</f>
        <v>0</v>
      </c>
      <c r="M120" s="71">
        <f>VLOOKUP($A:$A,'2- Dünya Çeyrek Yıllar İthalatı'!$A:$F,6,0)</f>
        <v>0</v>
      </c>
      <c r="N120" s="71">
        <f t="shared" si="7"/>
        <v>-100</v>
      </c>
      <c r="O120" s="71">
        <f>VLOOKUP($A:$A,'3-TR İhracat Göstergeleri'!$A:$P,2,0)</f>
        <v>1</v>
      </c>
      <c r="P120" s="75">
        <f>VLOOKUP($A:$A,'3-TR İhracat Göstergeleri'!$A:$P,3,0)</f>
        <v>1</v>
      </c>
      <c r="Q120" s="71">
        <f>VLOOKUP($A:$A,'3-TR İhracat Göstergeleri'!$A:$P,4,0)</f>
        <v>4.6929629021282584E-4</v>
      </c>
      <c r="R120" s="75">
        <f>VLOOKUP($A:$A,'3-TR İhracat Göstergeleri'!$A:$P,5,0)</f>
        <v>0</v>
      </c>
      <c r="S120" s="71" t="str">
        <f>VLOOKUP($A:$A,'3-TR İhracat Göstergeleri'!$A:$P,6,0)</f>
        <v>Tons</v>
      </c>
      <c r="T120" s="75">
        <f>VLOOKUP($A:$A,'3-TR İhracat Göstergeleri'!$A:$P,7,0)</f>
        <v>0</v>
      </c>
      <c r="U120" s="71">
        <f>VLOOKUP($A:$A,'3-TR İhracat Göstergeleri'!$A:$P,8,0)</f>
        <v>0</v>
      </c>
      <c r="V120" s="75">
        <f>VLOOKUP($A:$A,'3-TR İhracat Göstergeleri'!$A:$P,9,0)</f>
        <v>0</v>
      </c>
      <c r="W120" s="71">
        <f>VLOOKUP($A:$A,'3-TR İhracat Göstergeleri'!$A:$P,10,0)</f>
        <v>0</v>
      </c>
      <c r="X120" s="75">
        <f>VLOOKUP($A:$A,'3-TR İhracat Göstergeleri'!$A:$P,11,0)</f>
        <v>117</v>
      </c>
      <c r="Y120" s="71">
        <f>VLOOKUP($A:$A,'3-TR İhracat Göstergeleri'!$A:$P,12,0)</f>
        <v>1.0840746338925094E-3</v>
      </c>
      <c r="Z120" s="75">
        <f>VLOOKUP($A:$A,'3-TR İhracat Göstergeleri'!$A:$P,13,0)</f>
        <v>54</v>
      </c>
      <c r="AA120" s="71">
        <f>VLOOKUP($A:$A,'3-TR İhracat Göstergeleri'!$A:$P,14,0)</f>
        <v>8741</v>
      </c>
      <c r="AB120" s="75" t="str">
        <f>VLOOKUP($A:$A,'3-TR İhracat Göstergeleri'!$A:$P,15,0)</f>
        <v>0.47</v>
      </c>
      <c r="AC120" s="71">
        <f>VLOOKUP($A:$A,'3-TR İhracat Göstergeleri'!$A:$P,16,0)</f>
        <v>15</v>
      </c>
      <c r="AD120" s="75">
        <f>VLOOKUP($A:$A,'4-Dünya İthahalat Göstergeleri'!$A:$M,2,0)</f>
        <v>21</v>
      </c>
      <c r="AE120" s="71">
        <f>VLOOKUP($A:$A,'4-Dünya İthahalat Göstergeleri'!$A:$M,3,0)</f>
        <v>-21</v>
      </c>
      <c r="AF120" s="75">
        <f>VLOOKUP($A:$A,'4-Dünya İthahalat Göstergeleri'!$A:$M,4,0)</f>
        <v>27</v>
      </c>
      <c r="AG120" s="71" t="str">
        <f>VLOOKUP($A:$A,'4-Dünya İthahalat Göstergeleri'!$A:$M,5,0)</f>
        <v>Tons</v>
      </c>
      <c r="AH120" s="75">
        <f>VLOOKUP($A:$A,'4-Dünya İthahalat Göstergeleri'!$A:$M,6,0)</f>
        <v>778</v>
      </c>
      <c r="AI120" s="71">
        <f>VLOOKUP($A:$A,'4-Dünya İthahalat Göstergeleri'!$A:$M,7,0)</f>
        <v>54</v>
      </c>
      <c r="AJ120" s="75">
        <f>VLOOKUP($A:$A,'4-Dünya İthahalat Göstergeleri'!$A:$M,8,0)</f>
        <v>71</v>
      </c>
      <c r="AK120" s="71">
        <f>VLOOKUP($A:$A,'4-Dünya İthahalat Göstergeleri'!$A:$M,9,0)</f>
        <v>176</v>
      </c>
      <c r="AL120" s="75">
        <f>VLOOKUP($A:$A,'4-Dünya İthahalat Göstergeleri'!$A:$M,10,0)</f>
        <v>1.0840746338925094E-3</v>
      </c>
      <c r="AM120" s="71">
        <f>VLOOKUP($A:$A,'4-Dünya İthahalat Göstergeleri'!$A:$M,11,0)</f>
        <v>8741</v>
      </c>
      <c r="AN120" s="75" t="str">
        <f>VLOOKUP($A:$A,'4-Dünya İthahalat Göstergeleri'!$A:$M,12,0)</f>
        <v>0.47</v>
      </c>
      <c r="AO120" s="71">
        <f>VLOOKUP($A:$A,'4-Dünya İthahalat Göstergeleri'!$A:$M,13,0)</f>
        <v>45395</v>
      </c>
      <c r="AP120" s="75" t="e">
        <f>VLOOKUP($A:$A,'5-Dünya Yıllar İhracatı'!$A:$F,2,0)</f>
        <v>#N/A</v>
      </c>
      <c r="AQ120" s="71" t="e">
        <f>VLOOKUP($A:$A,'5-Dünya Yıllar İhracatı'!$A:$F,3,0)</f>
        <v>#N/A</v>
      </c>
      <c r="AR120" s="75" t="e">
        <f>VLOOKUP($A:$A,'5-Dünya Yıllar İhracatı'!$A:$F,4,0)</f>
        <v>#N/A</v>
      </c>
      <c r="AS120" s="71" t="e">
        <f>VLOOKUP($A:$A,'5-Dünya Yıllar İhracatı'!$A:$F,5,0)</f>
        <v>#N/A</v>
      </c>
      <c r="AT120" s="75" t="e">
        <f>VLOOKUP($A:$A,'5-Dünya Yıllar İhracatı'!$A:$F,6,0)</f>
        <v>#N/A</v>
      </c>
      <c r="AU120" s="71" t="e">
        <f t="shared" si="8"/>
        <v>#N/A</v>
      </c>
      <c r="AV120" s="75" t="e">
        <f t="shared" si="9"/>
        <v>#N/A</v>
      </c>
      <c r="AW120" s="71">
        <f>VLOOKUP($A:$A,'6-TR Yıllar İhracatı'!$A:$H,2,0)</f>
        <v>0</v>
      </c>
      <c r="AX120" s="75">
        <f>VLOOKUP($A:$A,'6-TR Yıllar İhracatı'!$A:$H,3,0)</f>
        <v>0</v>
      </c>
      <c r="AY120" s="71">
        <f>VLOOKUP($A:$A,'6-TR Yıllar İhracatı'!$A:$H,4,0)</f>
        <v>0</v>
      </c>
      <c r="AZ120" s="75">
        <f>VLOOKUP($A:$A,'6-TR Yıllar İhracatı'!$A:$H,5,0)</f>
        <v>0</v>
      </c>
      <c r="BA120" s="71">
        <f>VLOOKUP($A:$A,'6-TR Yıllar İhracatı'!$A:$H,6,0)</f>
        <v>1</v>
      </c>
      <c r="BB120" s="75" t="e">
        <f>VLOOKUP($A:$A,'6-TR Yıllar İhracatı'!$A:$H,7,0)</f>
        <v>#DIV/0!</v>
      </c>
      <c r="BC120" s="71">
        <f>VLOOKUP($A:$A,'6-TR Yıllar İhracatı'!$A:$H,8,0)</f>
        <v>4.6929629021282584E-4</v>
      </c>
      <c r="BD120" s="75">
        <f>VLOOKUP($A:$A,'7-TR Çeyrek Yıllar İhracatı'!$A:$H,2,0)</f>
        <v>0</v>
      </c>
      <c r="BE120" s="71">
        <f>VLOOKUP($A:$A,'7-TR Çeyrek Yıllar İhracatı'!$A:$H,3,0)</f>
        <v>1</v>
      </c>
      <c r="BF120" s="75">
        <f>VLOOKUP($A:$A,'7-TR Çeyrek Yıllar İhracatı'!$A:$H,4,0)</f>
        <v>0</v>
      </c>
      <c r="BG120" s="71">
        <f>VLOOKUP($A:$A,'7-TR Çeyrek Yıllar İhracatı'!$A:$H,5,0)</f>
        <v>0</v>
      </c>
      <c r="BH120" s="75">
        <f>VLOOKUP($A:$A,'7-TR Çeyrek Yıllar İhracatı'!$A:$H,6,0)</f>
        <v>0</v>
      </c>
      <c r="BI120" s="71" t="e">
        <f>VLOOKUP($A:$A,'7-TR Çeyrek Yıllar İhracatı'!$A:$H,7,0)</f>
        <v>#DIV/0!</v>
      </c>
      <c r="BJ120" s="75">
        <f>VLOOKUP($A:$A,'8- TR Yıllar Birim İhracatı'!$A:$H,2,0)</f>
        <v>0</v>
      </c>
      <c r="BK120" s="71">
        <f>VLOOKUP($A:$A,'8- TR Yıllar Birim İhracatı'!$A:$H,3,0)</f>
        <v>0</v>
      </c>
      <c r="BL120" s="75">
        <f>VLOOKUP($A:$A,'8- TR Yıllar Birim İhracatı'!$A:$H,4,0)</f>
        <v>0</v>
      </c>
      <c r="BM120" s="71">
        <f>VLOOKUP($A:$A,'8- TR Yıllar Birim İhracatı'!$A:$H,5,0)</f>
        <v>0</v>
      </c>
      <c r="BN120" s="75">
        <f>VLOOKUP($A:$A,'8- TR Yıllar Birim İhracatı'!$A:$H,6,0)</f>
        <v>0</v>
      </c>
      <c r="BO120" s="71">
        <f>VLOOKUP($A:$A,'8- TR Yıllar Birim İhracatı'!$A:$H,7,0)</f>
        <v>1</v>
      </c>
      <c r="BP120" s="75">
        <f>VLOOKUP($A:$A,'8- TR Yıllar Birim İhracatı'!$A:$H,8,0)</f>
        <v>0</v>
      </c>
      <c r="BQ120" s="71">
        <f>VLOOKUP($A:$A,'9-Dünya Yıllar Birim İthalatı'!$A:$N,2,0)</f>
        <v>0</v>
      </c>
      <c r="BR120" s="75" t="str">
        <f>VLOOKUP($A:$A,'9-Dünya Yıllar Birim İthalatı'!$A:$N,3,0)</f>
        <v>US Dollar/Tons</v>
      </c>
      <c r="BS120" s="71">
        <f>VLOOKUP($A:$A,'9-Dünya Yıllar Birim İthalatı'!$A:$N,4,0)</f>
        <v>667</v>
      </c>
      <c r="BT120" s="75" t="str">
        <f>VLOOKUP($A:$A,'9-Dünya Yıllar Birim İthalatı'!$A:$N,5,0)</f>
        <v>US Dollar/Tons</v>
      </c>
      <c r="BU120" s="71">
        <f>VLOOKUP($A:$A,'9-Dünya Yıllar Birim İthalatı'!$A:$N,6,0)</f>
        <v>0</v>
      </c>
      <c r="BV120" s="75">
        <f>VLOOKUP($A:$A,'9-Dünya Yıllar Birim İthalatı'!$A:$N,7,0)</f>
        <v>0</v>
      </c>
      <c r="BW120" s="71">
        <f>VLOOKUP($A:$A,'9-Dünya Yıllar Birim İthalatı'!$A:$N,8,0)</f>
        <v>1000</v>
      </c>
      <c r="BX120" s="75" t="str">
        <f>VLOOKUP($A:$A,'9-Dünya Yıllar Birim İthalatı'!$A:$N,9,0)</f>
        <v>US Dollar/Tons</v>
      </c>
      <c r="BY120" s="71">
        <f>VLOOKUP($A:$A,'9-Dünya Yıllar Birim İthalatı'!$A:$N,10,0)</f>
        <v>778</v>
      </c>
      <c r="BZ120" s="75" t="str">
        <f>VLOOKUP($A:$A,'9-Dünya Yıllar Birim İthalatı'!$A:$N,11,0)</f>
        <v>US Dollar/Tons</v>
      </c>
      <c r="CA120" s="71">
        <f>VLOOKUP($A:$A,'9-Dünya Yıllar Birim İthalatı'!$A:$N,12,0)</f>
        <v>21</v>
      </c>
      <c r="CB120" s="75">
        <f>VLOOKUP($A:$A,'9-Dünya Yıllar Birim İthalatı'!$A:$N,13,0)</f>
        <v>27</v>
      </c>
      <c r="CC120" s="71" t="str">
        <f>VLOOKUP($A:$A,'9-Dünya Yıllar Birim İthalatı'!$A:$N,14,0)</f>
        <v>Tons</v>
      </c>
    </row>
    <row r="121" spans="1:81" ht="27.6" x14ac:dyDescent="0.3">
      <c r="A121" s="69" t="s">
        <v>55</v>
      </c>
      <c r="B121" s="73">
        <v>1</v>
      </c>
      <c r="C121" s="73">
        <v>1</v>
      </c>
      <c r="D121" s="73">
        <v>2</v>
      </c>
      <c r="E121" s="73">
        <v>2</v>
      </c>
      <c r="F121" s="74">
        <v>20</v>
      </c>
      <c r="G121" s="73">
        <f t="shared" si="5"/>
        <v>900</v>
      </c>
      <c r="H121" s="74">
        <f t="shared" si="6"/>
        <v>1.0324541641973804E-3</v>
      </c>
      <c r="I121" s="69">
        <f>VLOOKUP($A:$A,'2- Dünya Çeyrek Yıllar İthalatı'!$A:$F,2,0)</f>
        <v>0</v>
      </c>
      <c r="J121" s="69">
        <f>VLOOKUP($A:$A,'2- Dünya Çeyrek Yıllar İthalatı'!$A:$F,3,0)</f>
        <v>0</v>
      </c>
      <c r="K121" s="69">
        <f>VLOOKUP($A:$A,'2- Dünya Çeyrek Yıllar İthalatı'!$A:$F,4,0)</f>
        <v>18</v>
      </c>
      <c r="L121" s="69">
        <f>VLOOKUP($A:$A,'2- Dünya Çeyrek Yıllar İthalatı'!$A:$F,5,0)</f>
        <v>13</v>
      </c>
      <c r="M121" s="69">
        <f>VLOOKUP($A:$A,'2- Dünya Çeyrek Yıllar İthalatı'!$A:$F,6,0)</f>
        <v>0</v>
      </c>
      <c r="N121" s="69" t="e">
        <f t="shared" si="7"/>
        <v>#DIV/0!</v>
      </c>
      <c r="O121" s="69">
        <f>VLOOKUP($A:$A,'3-TR İhracat Göstergeleri'!$A:$P,2,0)</f>
        <v>17</v>
      </c>
      <c r="P121" s="73">
        <f>VLOOKUP($A:$A,'3-TR İhracat Göstergeleri'!$A:$P,3,0)</f>
        <v>17</v>
      </c>
      <c r="Q121" s="69">
        <f>VLOOKUP($A:$A,'3-TR İhracat Göstergeleri'!$A:$P,4,0)</f>
        <v>7.9780369336180396E-3</v>
      </c>
      <c r="R121" s="73">
        <f>VLOOKUP($A:$A,'3-TR İhracat Göstergeleri'!$A:$P,5,0)</f>
        <v>1</v>
      </c>
      <c r="S121" s="69" t="str">
        <f>VLOOKUP($A:$A,'3-TR İhracat Göstergeleri'!$A:$P,6,0)</f>
        <v>Tons</v>
      </c>
      <c r="T121" s="73">
        <f>VLOOKUP($A:$A,'3-TR İhracat Göstergeleri'!$A:$P,7,0)</f>
        <v>17000</v>
      </c>
      <c r="U121" s="69">
        <f>VLOOKUP($A:$A,'3-TR İhracat Göstergeleri'!$A:$P,8,0)</f>
        <v>150</v>
      </c>
      <c r="V121" s="73">
        <f>VLOOKUP($A:$A,'3-TR İhracat Göstergeleri'!$A:$P,9,0)</f>
        <v>0</v>
      </c>
      <c r="W121" s="69">
        <f>VLOOKUP($A:$A,'3-TR İhracat Göstergeleri'!$A:$P,10,0)</f>
        <v>47</v>
      </c>
      <c r="X121" s="73">
        <f>VLOOKUP($A:$A,'3-TR İhracat Göstergeleri'!$A:$P,11,0)</f>
        <v>118</v>
      </c>
      <c r="Y121" s="69">
        <f>VLOOKUP($A:$A,'3-TR İhracat Göstergeleri'!$A:$P,12,0)</f>
        <v>1.0324520322785803E-3</v>
      </c>
      <c r="Z121" s="73">
        <f>VLOOKUP($A:$A,'3-TR İhracat Göstergeleri'!$A:$P,13,0)</f>
        <v>95</v>
      </c>
      <c r="AA121" s="69">
        <f>VLOOKUP($A:$A,'3-TR İhracat Göstergeleri'!$A:$P,14,0)</f>
        <v>1782</v>
      </c>
      <c r="AB121" s="73" t="str">
        <f>VLOOKUP($A:$A,'3-TR İhracat Göstergeleri'!$A:$P,15,0)</f>
        <v>0.61</v>
      </c>
      <c r="AC121" s="69">
        <f>VLOOKUP($A:$A,'3-TR İhracat Göstergeleri'!$A:$P,16,0)</f>
        <v>0</v>
      </c>
      <c r="AD121" s="73">
        <f>VLOOKUP($A:$A,'4-Dünya İthahalat Göstergeleri'!$A:$M,2,0)</f>
        <v>20</v>
      </c>
      <c r="AE121" s="69">
        <f>VLOOKUP($A:$A,'4-Dünya İthahalat Göstergeleri'!$A:$M,3,0)</f>
        <v>-20</v>
      </c>
      <c r="AF121" s="73">
        <f>VLOOKUP($A:$A,'4-Dünya İthahalat Göstergeleri'!$A:$M,4,0)</f>
        <v>18</v>
      </c>
      <c r="AG121" s="69" t="str">
        <f>VLOOKUP($A:$A,'4-Dünya İthahalat Göstergeleri'!$A:$M,5,0)</f>
        <v>Tons</v>
      </c>
      <c r="AH121" s="73">
        <f>VLOOKUP($A:$A,'4-Dünya İthahalat Göstergeleri'!$A:$M,6,0)</f>
        <v>1111</v>
      </c>
      <c r="AI121" s="69">
        <f>VLOOKUP($A:$A,'4-Dünya İthahalat Göstergeleri'!$A:$M,7,0)</f>
        <v>95</v>
      </c>
      <c r="AJ121" s="73">
        <f>VLOOKUP($A:$A,'4-Dünya İthahalat Göstergeleri'!$A:$M,8,0)</f>
        <v>0</v>
      </c>
      <c r="AK121" s="69">
        <f>VLOOKUP($A:$A,'4-Dünya İthahalat Göstergeleri'!$A:$M,9,0)</f>
        <v>900</v>
      </c>
      <c r="AL121" s="73">
        <f>VLOOKUP($A:$A,'4-Dünya İthahalat Göstergeleri'!$A:$M,10,0)</f>
        <v>1.0324520322785803E-3</v>
      </c>
      <c r="AM121" s="69">
        <f>VLOOKUP($A:$A,'4-Dünya İthahalat Göstergeleri'!$A:$M,11,0)</f>
        <v>1782</v>
      </c>
      <c r="AN121" s="73" t="str">
        <f>VLOOKUP($A:$A,'4-Dünya İthahalat Göstergeleri'!$A:$M,12,0)</f>
        <v>0.61</v>
      </c>
      <c r="AO121" s="69">
        <f>VLOOKUP($A:$A,'4-Dünya İthahalat Göstergeleri'!$A:$M,13,0)</f>
        <v>45506</v>
      </c>
      <c r="AP121" s="73" t="e">
        <f>VLOOKUP($A:$A,'5-Dünya Yıllar İhracatı'!$A:$F,2,0)</f>
        <v>#N/A</v>
      </c>
      <c r="AQ121" s="69" t="e">
        <f>VLOOKUP($A:$A,'5-Dünya Yıllar İhracatı'!$A:$F,3,0)</f>
        <v>#N/A</v>
      </c>
      <c r="AR121" s="73" t="e">
        <f>VLOOKUP($A:$A,'5-Dünya Yıllar İhracatı'!$A:$F,4,0)</f>
        <v>#N/A</v>
      </c>
      <c r="AS121" s="69" t="e">
        <f>VLOOKUP($A:$A,'5-Dünya Yıllar İhracatı'!$A:$F,5,0)</f>
        <v>#N/A</v>
      </c>
      <c r="AT121" s="73" t="e">
        <f>VLOOKUP($A:$A,'5-Dünya Yıllar İhracatı'!$A:$F,6,0)</f>
        <v>#N/A</v>
      </c>
      <c r="AU121" s="69" t="e">
        <f t="shared" si="8"/>
        <v>#N/A</v>
      </c>
      <c r="AV121" s="73" t="e">
        <f t="shared" si="9"/>
        <v>#N/A</v>
      </c>
      <c r="AW121" s="69">
        <f>VLOOKUP($A:$A,'6-TR Yıllar İhracatı'!$A:$H,2,0)</f>
        <v>1</v>
      </c>
      <c r="AX121" s="73">
        <f>VLOOKUP($A:$A,'6-TR Yıllar İhracatı'!$A:$H,3,0)</f>
        <v>0</v>
      </c>
      <c r="AY121" s="69">
        <f>VLOOKUP($A:$A,'6-TR Yıllar İhracatı'!$A:$H,4,0)</f>
        <v>6</v>
      </c>
      <c r="AZ121" s="73">
        <f>VLOOKUP($A:$A,'6-TR Yıllar İhracatı'!$A:$H,5,0)</f>
        <v>12</v>
      </c>
      <c r="BA121" s="69">
        <f>VLOOKUP($A:$A,'6-TR Yıllar İhracatı'!$A:$H,6,0)</f>
        <v>17</v>
      </c>
      <c r="BB121" s="73">
        <f>VLOOKUP($A:$A,'6-TR Yıllar İhracatı'!$A:$H,7,0)</f>
        <v>416.66666666666669</v>
      </c>
      <c r="BC121" s="69">
        <f>VLOOKUP($A:$A,'6-TR Yıllar İhracatı'!$A:$H,8,0)</f>
        <v>7.9780369336180396E-3</v>
      </c>
      <c r="BD121" s="73">
        <f>VLOOKUP($A:$A,'7-TR Çeyrek Yıllar İhracatı'!$A:$H,2,0)</f>
        <v>5</v>
      </c>
      <c r="BE121" s="69">
        <f>VLOOKUP($A:$A,'7-TR Çeyrek Yıllar İhracatı'!$A:$H,3,0)</f>
        <v>4</v>
      </c>
      <c r="BF121" s="73">
        <f>VLOOKUP($A:$A,'7-TR Çeyrek Yıllar İhracatı'!$A:$H,4,0)</f>
        <v>4</v>
      </c>
      <c r="BG121" s="69">
        <f>VLOOKUP($A:$A,'7-TR Çeyrek Yıllar İhracatı'!$A:$H,5,0)</f>
        <v>2</v>
      </c>
      <c r="BH121" s="73">
        <f>VLOOKUP($A:$A,'7-TR Çeyrek Yıllar İhracatı'!$A:$H,6,0)</f>
        <v>1</v>
      </c>
      <c r="BI121" s="69">
        <f>VLOOKUP($A:$A,'7-TR Çeyrek Yıllar İhracatı'!$A:$H,7,0)</f>
        <v>-80</v>
      </c>
      <c r="BJ121" s="73">
        <f>VLOOKUP($A:$A,'8- TR Yıllar Birim İhracatı'!$A:$H,2,0)</f>
        <v>0</v>
      </c>
      <c r="BK121" s="69">
        <f>VLOOKUP($A:$A,'8- TR Yıllar Birim İhracatı'!$A:$H,3,0)</f>
        <v>0</v>
      </c>
      <c r="BL121" s="73">
        <f>VLOOKUP($A:$A,'8- TR Yıllar Birim İhracatı'!$A:$H,4,0)</f>
        <v>6000</v>
      </c>
      <c r="BM121" s="69">
        <f>VLOOKUP($A:$A,'8- TR Yıllar Birim İhracatı'!$A:$H,5,0)</f>
        <v>12000</v>
      </c>
      <c r="BN121" s="73">
        <f>VLOOKUP($A:$A,'8- TR Yıllar Birim İhracatı'!$A:$H,6,0)</f>
        <v>17000</v>
      </c>
      <c r="BO121" s="69">
        <f>VLOOKUP($A:$A,'8- TR Yıllar Birim İhracatı'!$A:$H,7,0)</f>
        <v>17</v>
      </c>
      <c r="BP121" s="73">
        <f>VLOOKUP($A:$A,'8- TR Yıllar Birim İhracatı'!$A:$H,8,0)</f>
        <v>1</v>
      </c>
      <c r="BQ121" s="69">
        <f>VLOOKUP($A:$A,'9-Dünya Yıllar Birim İthalatı'!$A:$N,2,0)</f>
        <v>0</v>
      </c>
      <c r="BR121" s="73" t="str">
        <f>VLOOKUP($A:$A,'9-Dünya Yıllar Birim İthalatı'!$A:$N,3,0)</f>
        <v>US Dollar/Tons</v>
      </c>
      <c r="BS121" s="69">
        <f>VLOOKUP($A:$A,'9-Dünya Yıllar Birim İthalatı'!$A:$N,4,0)</f>
        <v>0</v>
      </c>
      <c r="BT121" s="73" t="str">
        <f>VLOOKUP($A:$A,'9-Dünya Yıllar Birim İthalatı'!$A:$N,5,0)</f>
        <v>US Dollar/Tons</v>
      </c>
      <c r="BU121" s="69">
        <f>VLOOKUP($A:$A,'9-Dünya Yıllar Birim İthalatı'!$A:$N,6,0)</f>
        <v>0</v>
      </c>
      <c r="BV121" s="73" t="str">
        <f>VLOOKUP($A:$A,'9-Dünya Yıllar Birim İthalatı'!$A:$N,7,0)</f>
        <v>US Dollar/Tons</v>
      </c>
      <c r="BW121" s="69">
        <f>VLOOKUP($A:$A,'9-Dünya Yıllar Birim İthalatı'!$A:$N,8,0)</f>
        <v>0</v>
      </c>
      <c r="BX121" s="73" t="str">
        <f>VLOOKUP($A:$A,'9-Dünya Yıllar Birim İthalatı'!$A:$N,9,0)</f>
        <v>US Dollar/Tons</v>
      </c>
      <c r="BY121" s="69">
        <f>VLOOKUP($A:$A,'9-Dünya Yıllar Birim İthalatı'!$A:$N,10,0)</f>
        <v>1111</v>
      </c>
      <c r="BZ121" s="73" t="str">
        <f>VLOOKUP($A:$A,'9-Dünya Yıllar Birim İthalatı'!$A:$N,11,0)</f>
        <v>US Dollar/Tons</v>
      </c>
      <c r="CA121" s="69">
        <f>VLOOKUP($A:$A,'9-Dünya Yıllar Birim İthalatı'!$A:$N,12,0)</f>
        <v>20</v>
      </c>
      <c r="CB121" s="73">
        <f>VLOOKUP($A:$A,'9-Dünya Yıllar Birim İthalatı'!$A:$N,13,0)</f>
        <v>18</v>
      </c>
      <c r="CC121" s="69" t="str">
        <f>VLOOKUP($A:$A,'9-Dünya Yıllar Birim İthalatı'!$A:$N,14,0)</f>
        <v>Tons</v>
      </c>
    </row>
    <row r="122" spans="1:81" ht="27.6" x14ac:dyDescent="0.3">
      <c r="A122" s="71" t="s">
        <v>54</v>
      </c>
      <c r="B122" s="75">
        <v>10</v>
      </c>
      <c r="C122" s="75">
        <v>0</v>
      </c>
      <c r="D122" s="75">
        <v>120</v>
      </c>
      <c r="E122" s="75">
        <v>1</v>
      </c>
      <c r="F122" s="76">
        <v>16</v>
      </c>
      <c r="G122" s="75">
        <f t="shared" si="5"/>
        <v>1500</v>
      </c>
      <c r="H122" s="76">
        <f t="shared" si="6"/>
        <v>8.2596333135790442E-4</v>
      </c>
      <c r="I122" s="71">
        <f>VLOOKUP($A:$A,'2- Dünya Çeyrek Yıllar İthalatı'!$A:$F,2,0)</f>
        <v>14</v>
      </c>
      <c r="J122" s="71">
        <f>VLOOKUP($A:$A,'2- Dünya Çeyrek Yıllar İthalatı'!$A:$F,3,0)</f>
        <v>0</v>
      </c>
      <c r="K122" s="71">
        <f>VLOOKUP($A:$A,'2- Dünya Çeyrek Yıllar İthalatı'!$A:$F,4,0)</f>
        <v>0</v>
      </c>
      <c r="L122" s="71">
        <f>VLOOKUP($A:$A,'2- Dünya Çeyrek Yıllar İthalatı'!$A:$F,5,0)</f>
        <v>11</v>
      </c>
      <c r="M122" s="71">
        <f>VLOOKUP($A:$A,'2- Dünya Çeyrek Yıllar İthalatı'!$A:$F,6,0)</f>
        <v>0</v>
      </c>
      <c r="N122" s="71">
        <f t="shared" si="7"/>
        <v>-100</v>
      </c>
      <c r="O122" s="71">
        <f>VLOOKUP($A:$A,'3-TR İhracat Göstergeleri'!$A:$P,2,0)</f>
        <v>0</v>
      </c>
      <c r="P122" s="75">
        <f>VLOOKUP($A:$A,'3-TR İhracat Göstergeleri'!$A:$P,3,0)</f>
        <v>0</v>
      </c>
      <c r="Q122" s="71">
        <f>VLOOKUP($A:$A,'3-TR İhracat Göstergeleri'!$A:$P,4,0)</f>
        <v>0</v>
      </c>
      <c r="R122" s="75">
        <f>VLOOKUP($A:$A,'3-TR İhracat Göstergeleri'!$A:$P,5,0)</f>
        <v>0</v>
      </c>
      <c r="S122" s="71">
        <f>VLOOKUP($A:$A,'3-TR İhracat Göstergeleri'!$A:$P,6,0)</f>
        <v>0</v>
      </c>
      <c r="T122" s="75">
        <f>VLOOKUP($A:$A,'3-TR İhracat Göstergeleri'!$A:$P,7,0)</f>
        <v>0</v>
      </c>
      <c r="U122" s="71">
        <f>VLOOKUP($A:$A,'3-TR İhracat Göstergeleri'!$A:$P,8,0)</f>
        <v>0</v>
      </c>
      <c r="V122" s="75">
        <f>VLOOKUP($A:$A,'3-TR İhracat Göstergeleri'!$A:$P,9,0)</f>
        <v>0</v>
      </c>
      <c r="W122" s="71">
        <f>VLOOKUP($A:$A,'3-TR İhracat Göstergeleri'!$A:$P,10,0)</f>
        <v>0</v>
      </c>
      <c r="X122" s="75">
        <f>VLOOKUP($A:$A,'3-TR İhracat Göstergeleri'!$A:$P,11,0)</f>
        <v>119</v>
      </c>
      <c r="Y122" s="71">
        <f>VLOOKUP($A:$A,'3-TR İhracat Göstergeleri'!$A:$P,12,0)</f>
        <v>8.2596162582286429E-4</v>
      </c>
      <c r="Z122" s="75">
        <f>VLOOKUP($A:$A,'3-TR İhracat Göstergeleri'!$A:$P,13,0)</f>
        <v>10</v>
      </c>
      <c r="AA122" s="71">
        <f>VLOOKUP($A:$A,'3-TR İhracat Göstergeleri'!$A:$P,14,0)</f>
        <v>3250</v>
      </c>
      <c r="AB122" s="75" t="str">
        <f>VLOOKUP($A:$A,'3-TR İhracat Göstergeleri'!$A:$P,15,0)</f>
        <v>0.78</v>
      </c>
      <c r="AC122" s="71">
        <f>VLOOKUP($A:$A,'3-TR İhracat Göstergeleri'!$A:$P,16,0)</f>
        <v>0</v>
      </c>
      <c r="AD122" s="75">
        <f>VLOOKUP($A:$A,'4-Dünya İthahalat Göstergeleri'!$A:$M,2,0)</f>
        <v>16</v>
      </c>
      <c r="AE122" s="71">
        <f>VLOOKUP($A:$A,'4-Dünya İthahalat Göstergeleri'!$A:$M,3,0)</f>
        <v>-16</v>
      </c>
      <c r="AF122" s="75">
        <f>VLOOKUP($A:$A,'4-Dünya İthahalat Göstergeleri'!$A:$M,4,0)</f>
        <v>1</v>
      </c>
      <c r="AG122" s="71" t="str">
        <f>VLOOKUP($A:$A,'4-Dünya İthahalat Göstergeleri'!$A:$M,5,0)</f>
        <v>Tons</v>
      </c>
      <c r="AH122" s="75">
        <f>VLOOKUP($A:$A,'4-Dünya İthahalat Göstergeleri'!$A:$M,6,0)</f>
        <v>16000</v>
      </c>
      <c r="AI122" s="71">
        <f>VLOOKUP($A:$A,'4-Dünya İthahalat Göstergeleri'!$A:$M,7,0)</f>
        <v>10</v>
      </c>
      <c r="AJ122" s="75">
        <f>VLOOKUP($A:$A,'4-Dünya İthahalat Göstergeleri'!$A:$M,8,0)</f>
        <v>-16</v>
      </c>
      <c r="AK122" s="71">
        <f>VLOOKUP($A:$A,'4-Dünya İthahalat Göstergeleri'!$A:$M,9,0)</f>
        <v>0</v>
      </c>
      <c r="AL122" s="75">
        <f>VLOOKUP($A:$A,'4-Dünya İthahalat Göstergeleri'!$A:$M,10,0)</f>
        <v>8.2596162582286429E-4</v>
      </c>
      <c r="AM122" s="71">
        <f>VLOOKUP($A:$A,'4-Dünya İthahalat Göstergeleri'!$A:$M,11,0)</f>
        <v>3250</v>
      </c>
      <c r="AN122" s="75" t="str">
        <f>VLOOKUP($A:$A,'4-Dünya İthahalat Göstergeleri'!$A:$M,12,0)</f>
        <v>0.78</v>
      </c>
      <c r="AO122" s="71">
        <f>VLOOKUP($A:$A,'4-Dünya İthahalat Göstergeleri'!$A:$M,13,0)</f>
        <v>45506</v>
      </c>
      <c r="AP122" s="75">
        <f>VLOOKUP($A:$A,'5-Dünya Yıllar İhracatı'!$A:$F,2,0)</f>
        <v>1</v>
      </c>
      <c r="AQ122" s="71">
        <f>VLOOKUP($A:$A,'5-Dünya Yıllar İhracatı'!$A:$F,3,0)</f>
        <v>0</v>
      </c>
      <c r="AR122" s="75">
        <f>VLOOKUP($A:$A,'5-Dünya Yıllar İhracatı'!$A:$F,4,0)</f>
        <v>155</v>
      </c>
      <c r="AS122" s="71">
        <f>VLOOKUP($A:$A,'5-Dünya Yıllar İhracatı'!$A:$F,5,0)</f>
        <v>0</v>
      </c>
      <c r="AT122" s="75">
        <f>VLOOKUP($A:$A,'5-Dünya Yıllar İhracatı'!$A:$F,6,0)</f>
        <v>0</v>
      </c>
      <c r="AU122" s="71" t="e">
        <f t="shared" si="8"/>
        <v>#DIV/0!</v>
      </c>
      <c r="AV122" s="75" t="e">
        <f t="shared" si="9"/>
        <v>#DIV/0!</v>
      </c>
      <c r="AW122" s="71" t="e">
        <f>VLOOKUP($A:$A,'6-TR Yıllar İhracatı'!$A:$H,2,0)</f>
        <v>#N/A</v>
      </c>
      <c r="AX122" s="75" t="e">
        <f>VLOOKUP($A:$A,'6-TR Yıllar İhracatı'!$A:$H,3,0)</f>
        <v>#N/A</v>
      </c>
      <c r="AY122" s="71" t="e">
        <f>VLOOKUP($A:$A,'6-TR Yıllar İhracatı'!$A:$H,4,0)</f>
        <v>#N/A</v>
      </c>
      <c r="AZ122" s="75" t="e">
        <f>VLOOKUP($A:$A,'6-TR Yıllar İhracatı'!$A:$H,5,0)</f>
        <v>#N/A</v>
      </c>
      <c r="BA122" s="71" t="e">
        <f>VLOOKUP($A:$A,'6-TR Yıllar İhracatı'!$A:$H,6,0)</f>
        <v>#N/A</v>
      </c>
      <c r="BB122" s="75" t="e">
        <f>VLOOKUP($A:$A,'6-TR Yıllar İhracatı'!$A:$H,7,0)</f>
        <v>#N/A</v>
      </c>
      <c r="BC122" s="71" t="e">
        <f>VLOOKUP($A:$A,'6-TR Yıllar İhracatı'!$A:$H,8,0)</f>
        <v>#N/A</v>
      </c>
      <c r="BD122" s="75">
        <f>VLOOKUP($A:$A,'7-TR Çeyrek Yıllar İhracatı'!$A:$H,2,0)</f>
        <v>0</v>
      </c>
      <c r="BE122" s="71">
        <f>VLOOKUP($A:$A,'7-TR Çeyrek Yıllar İhracatı'!$A:$H,3,0)</f>
        <v>0</v>
      </c>
      <c r="BF122" s="75">
        <f>VLOOKUP($A:$A,'7-TR Çeyrek Yıllar İhracatı'!$A:$H,4,0)</f>
        <v>0</v>
      </c>
      <c r="BG122" s="71">
        <f>VLOOKUP($A:$A,'7-TR Çeyrek Yıllar İhracatı'!$A:$H,5,0)</f>
        <v>0</v>
      </c>
      <c r="BH122" s="75">
        <f>VLOOKUP($A:$A,'7-TR Çeyrek Yıllar İhracatı'!$A:$H,6,0)</f>
        <v>2</v>
      </c>
      <c r="BI122" s="71" t="e">
        <f>VLOOKUP($A:$A,'7-TR Çeyrek Yıllar İhracatı'!$A:$H,7,0)</f>
        <v>#DIV/0!</v>
      </c>
      <c r="BJ122" s="75" t="e">
        <f>VLOOKUP($A:$A,'8- TR Yıllar Birim İhracatı'!$A:$H,2,0)</f>
        <v>#N/A</v>
      </c>
      <c r="BK122" s="71" t="e">
        <f>VLOOKUP($A:$A,'8- TR Yıllar Birim İhracatı'!$A:$H,3,0)</f>
        <v>#N/A</v>
      </c>
      <c r="BL122" s="75" t="e">
        <f>VLOOKUP($A:$A,'8- TR Yıllar Birim İhracatı'!$A:$H,4,0)</f>
        <v>#N/A</v>
      </c>
      <c r="BM122" s="71" t="e">
        <f>VLOOKUP($A:$A,'8- TR Yıllar Birim İhracatı'!$A:$H,5,0)</f>
        <v>#N/A</v>
      </c>
      <c r="BN122" s="75" t="e">
        <f>VLOOKUP($A:$A,'8- TR Yıllar Birim İhracatı'!$A:$H,6,0)</f>
        <v>#N/A</v>
      </c>
      <c r="BO122" s="71" t="e">
        <f>VLOOKUP($A:$A,'8- TR Yıllar Birim İhracatı'!$A:$H,7,0)</f>
        <v>#N/A</v>
      </c>
      <c r="BP122" s="75" t="e">
        <f>VLOOKUP($A:$A,'8- TR Yıllar Birim İhracatı'!$A:$H,8,0)</f>
        <v>#N/A</v>
      </c>
      <c r="BQ122" s="71">
        <f>VLOOKUP($A:$A,'9-Dünya Yıllar Birim İthalatı'!$A:$N,2,0)</f>
        <v>5000</v>
      </c>
      <c r="BR122" s="75" t="str">
        <f>VLOOKUP($A:$A,'9-Dünya Yıllar Birim İthalatı'!$A:$N,3,0)</f>
        <v>US Dollar/Tons</v>
      </c>
      <c r="BS122" s="71">
        <f>VLOOKUP($A:$A,'9-Dünya Yıllar Birim İthalatı'!$A:$N,4,0)</f>
        <v>0</v>
      </c>
      <c r="BT122" s="75">
        <f>VLOOKUP($A:$A,'9-Dünya Yıllar Birim İthalatı'!$A:$N,5,0)</f>
        <v>0</v>
      </c>
      <c r="BU122" s="71">
        <f>VLOOKUP($A:$A,'9-Dünya Yıllar Birim İthalatı'!$A:$N,6,0)</f>
        <v>5714</v>
      </c>
      <c r="BV122" s="75" t="str">
        <f>VLOOKUP($A:$A,'9-Dünya Yıllar Birim İthalatı'!$A:$N,7,0)</f>
        <v>US Dollar/Tons</v>
      </c>
      <c r="BW122" s="71">
        <f>VLOOKUP($A:$A,'9-Dünya Yıllar Birim İthalatı'!$A:$N,8,0)</f>
        <v>0</v>
      </c>
      <c r="BX122" s="75" t="str">
        <f>VLOOKUP($A:$A,'9-Dünya Yıllar Birim İthalatı'!$A:$N,9,0)</f>
        <v>US Dollar/Tons</v>
      </c>
      <c r="BY122" s="71">
        <f>VLOOKUP($A:$A,'9-Dünya Yıllar Birim İthalatı'!$A:$N,10,0)</f>
        <v>16000</v>
      </c>
      <c r="BZ122" s="75" t="str">
        <f>VLOOKUP($A:$A,'9-Dünya Yıllar Birim İthalatı'!$A:$N,11,0)</f>
        <v>US Dollar/Tons</v>
      </c>
      <c r="CA122" s="71">
        <f>VLOOKUP($A:$A,'9-Dünya Yıllar Birim İthalatı'!$A:$N,12,0)</f>
        <v>16</v>
      </c>
      <c r="CB122" s="75">
        <f>VLOOKUP($A:$A,'9-Dünya Yıllar Birim İthalatı'!$A:$N,13,0)</f>
        <v>1</v>
      </c>
      <c r="CC122" s="71" t="str">
        <f>VLOOKUP($A:$A,'9-Dünya Yıllar Birim İthalatı'!$A:$N,14,0)</f>
        <v>Tons</v>
      </c>
    </row>
    <row r="123" spans="1:81" ht="27.6" x14ac:dyDescent="0.3">
      <c r="A123" s="69" t="s">
        <v>53</v>
      </c>
      <c r="B123" s="73">
        <v>0</v>
      </c>
      <c r="C123" s="73">
        <v>1</v>
      </c>
      <c r="D123" s="73">
        <v>0</v>
      </c>
      <c r="E123" s="73">
        <v>7</v>
      </c>
      <c r="F123" s="74">
        <v>14</v>
      </c>
      <c r="G123" s="73">
        <f t="shared" si="5"/>
        <v>100</v>
      </c>
      <c r="H123" s="74">
        <f t="shared" si="6"/>
        <v>7.2271791493816635E-4</v>
      </c>
      <c r="I123" s="69">
        <f>VLOOKUP($A:$A,'2- Dünya Çeyrek Yıllar İthalatı'!$A:$F,2,0)</f>
        <v>0</v>
      </c>
      <c r="J123" s="69">
        <f>VLOOKUP($A:$A,'2- Dünya Çeyrek Yıllar İthalatı'!$A:$F,3,0)</f>
        <v>0</v>
      </c>
      <c r="K123" s="69">
        <f>VLOOKUP($A:$A,'2- Dünya Çeyrek Yıllar İthalatı'!$A:$F,4,0)</f>
        <v>5</v>
      </c>
      <c r="L123" s="69">
        <f>VLOOKUP($A:$A,'2- Dünya Çeyrek Yıllar İthalatı'!$A:$F,5,0)</f>
        <v>9</v>
      </c>
      <c r="M123" s="69">
        <f>VLOOKUP($A:$A,'2- Dünya Çeyrek Yıllar İthalatı'!$A:$F,6,0)</f>
        <v>0</v>
      </c>
      <c r="N123" s="69" t="e">
        <f t="shared" si="7"/>
        <v>#DIV/0!</v>
      </c>
      <c r="O123" s="69">
        <f>VLOOKUP($A:$A,'3-TR İhracat Göstergeleri'!$A:$P,2,0)</f>
        <v>0</v>
      </c>
      <c r="P123" s="73">
        <f>VLOOKUP($A:$A,'3-TR İhracat Göstergeleri'!$A:$P,3,0)</f>
        <v>0</v>
      </c>
      <c r="Q123" s="69">
        <f>VLOOKUP($A:$A,'3-TR İhracat Göstergeleri'!$A:$P,4,0)</f>
        <v>0</v>
      </c>
      <c r="R123" s="73">
        <f>VLOOKUP($A:$A,'3-TR İhracat Göstergeleri'!$A:$P,5,0)</f>
        <v>0</v>
      </c>
      <c r="S123" s="69">
        <f>VLOOKUP($A:$A,'3-TR İhracat Göstergeleri'!$A:$P,6,0)</f>
        <v>0</v>
      </c>
      <c r="T123" s="73">
        <f>VLOOKUP($A:$A,'3-TR İhracat Göstergeleri'!$A:$P,7,0)</f>
        <v>0</v>
      </c>
      <c r="U123" s="69">
        <f>VLOOKUP($A:$A,'3-TR İhracat Göstergeleri'!$A:$P,8,0)</f>
        <v>0</v>
      </c>
      <c r="V123" s="73">
        <f>VLOOKUP($A:$A,'3-TR İhracat Göstergeleri'!$A:$P,9,0)</f>
        <v>0</v>
      </c>
      <c r="W123" s="69">
        <f>VLOOKUP($A:$A,'3-TR İhracat Göstergeleri'!$A:$P,10,0)</f>
        <v>0</v>
      </c>
      <c r="X123" s="73">
        <f>VLOOKUP($A:$A,'3-TR İhracat Göstergeleri'!$A:$P,11,0)</f>
        <v>120</v>
      </c>
      <c r="Y123" s="69">
        <f>VLOOKUP($A:$A,'3-TR İhracat Göstergeleri'!$A:$P,12,0)</f>
        <v>7.2271642259500617E-4</v>
      </c>
      <c r="Z123" s="73">
        <f>VLOOKUP($A:$A,'3-TR İhracat Göstergeleri'!$A:$P,13,0)</f>
        <v>0</v>
      </c>
      <c r="AA123" s="69">
        <f>VLOOKUP($A:$A,'3-TR İhracat Göstergeleri'!$A:$P,14,0)</f>
        <v>354</v>
      </c>
      <c r="AB123" s="73">
        <f>VLOOKUP($A:$A,'3-TR İhracat Göstergeleri'!$A:$P,15,0)</f>
        <v>1</v>
      </c>
      <c r="AC123" s="69">
        <f>VLOOKUP($A:$A,'3-TR İhracat Göstergeleri'!$A:$P,16,0)</f>
        <v>5</v>
      </c>
      <c r="AD123" s="73">
        <f>VLOOKUP($A:$A,'4-Dünya İthahalat Göstergeleri'!$A:$M,2,0)</f>
        <v>14</v>
      </c>
      <c r="AE123" s="69">
        <f>VLOOKUP($A:$A,'4-Dünya İthahalat Göstergeleri'!$A:$M,3,0)</f>
        <v>-14</v>
      </c>
      <c r="AF123" s="73">
        <f>VLOOKUP($A:$A,'4-Dünya İthahalat Göstergeleri'!$A:$M,4,0)</f>
        <v>1</v>
      </c>
      <c r="AG123" s="69" t="str">
        <f>VLOOKUP($A:$A,'4-Dünya İthahalat Göstergeleri'!$A:$M,5,0)</f>
        <v>Tons</v>
      </c>
      <c r="AH123" s="73">
        <f>VLOOKUP($A:$A,'4-Dünya İthahalat Göstergeleri'!$A:$M,6,0)</f>
        <v>14000</v>
      </c>
      <c r="AI123" s="69">
        <f>VLOOKUP($A:$A,'4-Dünya İthahalat Göstergeleri'!$A:$M,7,0)</f>
        <v>0</v>
      </c>
      <c r="AJ123" s="73">
        <f>VLOOKUP($A:$A,'4-Dünya İthahalat Göstergeleri'!$A:$M,8,0)</f>
        <v>0</v>
      </c>
      <c r="AK123" s="69">
        <f>VLOOKUP($A:$A,'4-Dünya İthahalat Göstergeleri'!$A:$M,9,0)</f>
        <v>90</v>
      </c>
      <c r="AL123" s="73">
        <f>VLOOKUP($A:$A,'4-Dünya İthahalat Göstergeleri'!$A:$M,10,0)</f>
        <v>7.2271642259500617E-4</v>
      </c>
      <c r="AM123" s="69">
        <f>VLOOKUP($A:$A,'4-Dünya İthahalat Göstergeleri'!$A:$M,11,0)</f>
        <v>354</v>
      </c>
      <c r="AN123" s="73">
        <f>VLOOKUP($A:$A,'4-Dünya İthahalat Göstergeleri'!$A:$M,12,0)</f>
        <v>1</v>
      </c>
      <c r="AO123" s="69">
        <f>VLOOKUP($A:$A,'4-Dünya İthahalat Göstergeleri'!$A:$M,13,0)</f>
        <v>45326</v>
      </c>
      <c r="AP123" s="73" t="e">
        <f>VLOOKUP($A:$A,'5-Dünya Yıllar İhracatı'!$A:$F,2,0)</f>
        <v>#N/A</v>
      </c>
      <c r="AQ123" s="69" t="e">
        <f>VLOOKUP($A:$A,'5-Dünya Yıllar İhracatı'!$A:$F,3,0)</f>
        <v>#N/A</v>
      </c>
      <c r="AR123" s="73" t="e">
        <f>VLOOKUP($A:$A,'5-Dünya Yıllar İhracatı'!$A:$F,4,0)</f>
        <v>#N/A</v>
      </c>
      <c r="AS123" s="69" t="e">
        <f>VLOOKUP($A:$A,'5-Dünya Yıllar İhracatı'!$A:$F,5,0)</f>
        <v>#N/A</v>
      </c>
      <c r="AT123" s="73" t="e">
        <f>VLOOKUP($A:$A,'5-Dünya Yıllar İhracatı'!$A:$F,6,0)</f>
        <v>#N/A</v>
      </c>
      <c r="AU123" s="69" t="e">
        <f t="shared" si="8"/>
        <v>#N/A</v>
      </c>
      <c r="AV123" s="73" t="e">
        <f t="shared" si="9"/>
        <v>#N/A</v>
      </c>
      <c r="AW123" s="69" t="e">
        <f>VLOOKUP($A:$A,'6-TR Yıllar İhracatı'!$A:$H,2,0)</f>
        <v>#N/A</v>
      </c>
      <c r="AX123" s="73" t="e">
        <f>VLOOKUP($A:$A,'6-TR Yıllar İhracatı'!$A:$H,3,0)</f>
        <v>#N/A</v>
      </c>
      <c r="AY123" s="69" t="e">
        <f>VLOOKUP($A:$A,'6-TR Yıllar İhracatı'!$A:$H,4,0)</f>
        <v>#N/A</v>
      </c>
      <c r="AZ123" s="73" t="e">
        <f>VLOOKUP($A:$A,'6-TR Yıllar İhracatı'!$A:$H,5,0)</f>
        <v>#N/A</v>
      </c>
      <c r="BA123" s="69" t="e">
        <f>VLOOKUP($A:$A,'6-TR Yıllar İhracatı'!$A:$H,6,0)</f>
        <v>#N/A</v>
      </c>
      <c r="BB123" s="73" t="e">
        <f>VLOOKUP($A:$A,'6-TR Yıllar İhracatı'!$A:$H,7,0)</f>
        <v>#N/A</v>
      </c>
      <c r="BC123" s="69" t="e">
        <f>VLOOKUP($A:$A,'6-TR Yıllar İhracatı'!$A:$H,8,0)</f>
        <v>#N/A</v>
      </c>
      <c r="BD123" s="73" t="e">
        <f>VLOOKUP($A:$A,'7-TR Çeyrek Yıllar İhracatı'!$A:$H,2,0)</f>
        <v>#N/A</v>
      </c>
      <c r="BE123" s="69" t="e">
        <f>VLOOKUP($A:$A,'7-TR Çeyrek Yıllar İhracatı'!$A:$H,3,0)</f>
        <v>#N/A</v>
      </c>
      <c r="BF123" s="73" t="e">
        <f>VLOOKUP($A:$A,'7-TR Çeyrek Yıllar İhracatı'!$A:$H,4,0)</f>
        <v>#N/A</v>
      </c>
      <c r="BG123" s="69" t="e">
        <f>VLOOKUP($A:$A,'7-TR Çeyrek Yıllar İhracatı'!$A:$H,5,0)</f>
        <v>#N/A</v>
      </c>
      <c r="BH123" s="73" t="e">
        <f>VLOOKUP($A:$A,'7-TR Çeyrek Yıllar İhracatı'!$A:$H,6,0)</f>
        <v>#N/A</v>
      </c>
      <c r="BI123" s="69" t="e">
        <f>VLOOKUP($A:$A,'7-TR Çeyrek Yıllar İhracatı'!$A:$H,7,0)</f>
        <v>#N/A</v>
      </c>
      <c r="BJ123" s="73" t="e">
        <f>VLOOKUP($A:$A,'8- TR Yıllar Birim İhracatı'!$A:$H,2,0)</f>
        <v>#N/A</v>
      </c>
      <c r="BK123" s="69" t="e">
        <f>VLOOKUP($A:$A,'8- TR Yıllar Birim İhracatı'!$A:$H,3,0)</f>
        <v>#N/A</v>
      </c>
      <c r="BL123" s="73" t="e">
        <f>VLOOKUP($A:$A,'8- TR Yıllar Birim İhracatı'!$A:$H,4,0)</f>
        <v>#N/A</v>
      </c>
      <c r="BM123" s="69" t="e">
        <f>VLOOKUP($A:$A,'8- TR Yıllar Birim İhracatı'!$A:$H,5,0)</f>
        <v>#N/A</v>
      </c>
      <c r="BN123" s="73" t="e">
        <f>VLOOKUP($A:$A,'8- TR Yıllar Birim İhracatı'!$A:$H,6,0)</f>
        <v>#N/A</v>
      </c>
      <c r="BO123" s="69" t="e">
        <f>VLOOKUP($A:$A,'8- TR Yıllar Birim İhracatı'!$A:$H,7,0)</f>
        <v>#N/A</v>
      </c>
      <c r="BP123" s="73" t="e">
        <f>VLOOKUP($A:$A,'8- TR Yıllar Birim İhracatı'!$A:$H,8,0)</f>
        <v>#N/A</v>
      </c>
      <c r="BQ123" s="69">
        <f>VLOOKUP($A:$A,'9-Dünya Yıllar Birim İthalatı'!$A:$N,2,0)</f>
        <v>0</v>
      </c>
      <c r="BR123" s="73">
        <f>VLOOKUP($A:$A,'9-Dünya Yıllar Birim İthalatı'!$A:$N,3,0)</f>
        <v>0</v>
      </c>
      <c r="BS123" s="69">
        <f>VLOOKUP($A:$A,'9-Dünya Yıllar Birim İthalatı'!$A:$N,4,0)</f>
        <v>0</v>
      </c>
      <c r="BT123" s="73" t="str">
        <f>VLOOKUP($A:$A,'9-Dünya Yıllar Birim İthalatı'!$A:$N,5,0)</f>
        <v>US Dollar/Tons</v>
      </c>
      <c r="BU123" s="69">
        <f>VLOOKUP($A:$A,'9-Dünya Yıllar Birim İthalatı'!$A:$N,6,0)</f>
        <v>0</v>
      </c>
      <c r="BV123" s="73">
        <f>VLOOKUP($A:$A,'9-Dünya Yıllar Birim İthalatı'!$A:$N,7,0)</f>
        <v>0</v>
      </c>
      <c r="BW123" s="69">
        <f>VLOOKUP($A:$A,'9-Dünya Yıllar Birim İthalatı'!$A:$N,8,0)</f>
        <v>0</v>
      </c>
      <c r="BX123" s="73" t="str">
        <f>VLOOKUP($A:$A,'9-Dünya Yıllar Birim İthalatı'!$A:$N,9,0)</f>
        <v>US Dollar/Tons</v>
      </c>
      <c r="BY123" s="69">
        <f>VLOOKUP($A:$A,'9-Dünya Yıllar Birim İthalatı'!$A:$N,10,0)</f>
        <v>14000</v>
      </c>
      <c r="BZ123" s="73" t="str">
        <f>VLOOKUP($A:$A,'9-Dünya Yıllar Birim İthalatı'!$A:$N,11,0)</f>
        <v>US Dollar/Tons</v>
      </c>
      <c r="CA123" s="69">
        <f>VLOOKUP($A:$A,'9-Dünya Yıllar Birim İthalatı'!$A:$N,12,0)</f>
        <v>14</v>
      </c>
      <c r="CB123" s="73">
        <f>VLOOKUP($A:$A,'9-Dünya Yıllar Birim İthalatı'!$A:$N,13,0)</f>
        <v>1</v>
      </c>
      <c r="CC123" s="69" t="str">
        <f>VLOOKUP($A:$A,'9-Dünya Yıllar Birim İthalatı'!$A:$N,14,0)</f>
        <v>Tons</v>
      </c>
    </row>
    <row r="124" spans="1:81" ht="27.6" x14ac:dyDescent="0.3">
      <c r="A124" s="71" t="s">
        <v>52</v>
      </c>
      <c r="B124" s="75">
        <v>38</v>
      </c>
      <c r="C124" s="75">
        <v>13</v>
      </c>
      <c r="D124" s="75">
        <v>13</v>
      </c>
      <c r="E124" s="75">
        <v>9</v>
      </c>
      <c r="F124" s="76">
        <v>12</v>
      </c>
      <c r="G124" s="75">
        <f t="shared" si="5"/>
        <v>33.333333333333329</v>
      </c>
      <c r="H124" s="76">
        <f t="shared" si="6"/>
        <v>6.1947249851842829E-4</v>
      </c>
      <c r="I124" s="71">
        <f>VLOOKUP($A:$A,'2- Dünya Çeyrek Yıllar İthalatı'!$A:$F,2,0)</f>
        <v>3</v>
      </c>
      <c r="J124" s="71">
        <f>VLOOKUP($A:$A,'2- Dünya Çeyrek Yıllar İthalatı'!$A:$F,3,0)</f>
        <v>5</v>
      </c>
      <c r="K124" s="71">
        <f>VLOOKUP($A:$A,'2- Dünya Çeyrek Yıllar İthalatı'!$A:$F,4,0)</f>
        <v>2</v>
      </c>
      <c r="L124" s="71">
        <f>VLOOKUP($A:$A,'2- Dünya Çeyrek Yıllar İthalatı'!$A:$F,5,0)</f>
        <v>4</v>
      </c>
      <c r="M124" s="71">
        <f>VLOOKUP($A:$A,'2- Dünya Çeyrek Yıllar İthalatı'!$A:$F,6,0)</f>
        <v>0</v>
      </c>
      <c r="N124" s="71">
        <f t="shared" si="7"/>
        <v>-100</v>
      </c>
      <c r="O124" s="71">
        <f>VLOOKUP($A:$A,'3-TR İhracat Göstergeleri'!$A:$P,2,0)</f>
        <v>17</v>
      </c>
      <c r="P124" s="75">
        <f>VLOOKUP($A:$A,'3-TR İhracat Göstergeleri'!$A:$P,3,0)</f>
        <v>17</v>
      </c>
      <c r="Q124" s="71">
        <f>VLOOKUP($A:$A,'3-TR İhracat Göstergeleri'!$A:$P,4,0)</f>
        <v>7.9780369336180396E-3</v>
      </c>
      <c r="R124" s="75">
        <f>VLOOKUP($A:$A,'3-TR İhracat Göstergeleri'!$A:$P,5,0)</f>
        <v>2</v>
      </c>
      <c r="S124" s="71" t="str">
        <f>VLOOKUP($A:$A,'3-TR İhracat Göstergeleri'!$A:$P,6,0)</f>
        <v>Tons</v>
      </c>
      <c r="T124" s="75">
        <f>VLOOKUP($A:$A,'3-TR İhracat Göstergeleri'!$A:$P,7,0)</f>
        <v>8500</v>
      </c>
      <c r="U124" s="71">
        <f>VLOOKUP($A:$A,'3-TR İhracat Göstergeleri'!$A:$P,8,0)</f>
        <v>103</v>
      </c>
      <c r="V124" s="75">
        <f>VLOOKUP($A:$A,'3-TR İhracat Göstergeleri'!$A:$P,9,0)</f>
        <v>0</v>
      </c>
      <c r="W124" s="71">
        <f>VLOOKUP($A:$A,'3-TR İhracat Göstergeleri'!$A:$P,10,0)</f>
        <v>-23</v>
      </c>
      <c r="X124" s="75">
        <f>VLOOKUP($A:$A,'3-TR İhracat Göstergeleri'!$A:$P,11,0)</f>
        <v>121</v>
      </c>
      <c r="Y124" s="71">
        <f>VLOOKUP($A:$A,'3-TR İhracat Göstergeleri'!$A:$P,12,0)</f>
        <v>6.1947121936714816E-4</v>
      </c>
      <c r="Z124" s="75">
        <f>VLOOKUP($A:$A,'3-TR İhracat Göstergeleri'!$A:$P,13,0)</f>
        <v>-23</v>
      </c>
      <c r="AA124" s="71">
        <f>VLOOKUP($A:$A,'3-TR İhracat Göstergeleri'!$A:$P,14,0)</f>
        <v>4150</v>
      </c>
      <c r="AB124" s="75" t="str">
        <f>VLOOKUP($A:$A,'3-TR İhracat Göstergeleri'!$A:$P,15,0)</f>
        <v>0.32</v>
      </c>
      <c r="AC124" s="71">
        <f>VLOOKUP($A:$A,'3-TR İhracat Göstergeleri'!$A:$P,16,0)</f>
        <v>0</v>
      </c>
      <c r="AD124" s="75">
        <f>VLOOKUP($A:$A,'4-Dünya İthahalat Göstergeleri'!$A:$M,2,0)</f>
        <v>12</v>
      </c>
      <c r="AE124" s="71">
        <f>VLOOKUP($A:$A,'4-Dünya İthahalat Göstergeleri'!$A:$M,3,0)</f>
        <v>-11</v>
      </c>
      <c r="AF124" s="75">
        <f>VLOOKUP($A:$A,'4-Dünya İthahalat Göstergeleri'!$A:$M,4,0)</f>
        <v>2</v>
      </c>
      <c r="AG124" s="71" t="str">
        <f>VLOOKUP($A:$A,'4-Dünya İthahalat Göstergeleri'!$A:$M,5,0)</f>
        <v>Tons</v>
      </c>
      <c r="AH124" s="75">
        <f>VLOOKUP($A:$A,'4-Dünya İthahalat Göstergeleri'!$A:$M,6,0)</f>
        <v>6000</v>
      </c>
      <c r="AI124" s="71">
        <f>VLOOKUP($A:$A,'4-Dünya İthahalat Göstergeleri'!$A:$M,7,0)</f>
        <v>-23</v>
      </c>
      <c r="AJ124" s="75">
        <f>VLOOKUP($A:$A,'4-Dünya İthahalat Göstergeleri'!$A:$M,8,0)</f>
        <v>7</v>
      </c>
      <c r="AK124" s="71">
        <f>VLOOKUP($A:$A,'4-Dünya İthahalat Göstergeleri'!$A:$M,9,0)</f>
        <v>33</v>
      </c>
      <c r="AL124" s="75">
        <f>VLOOKUP($A:$A,'4-Dünya İthahalat Göstergeleri'!$A:$M,10,0)</f>
        <v>6.1947121936714816E-4</v>
      </c>
      <c r="AM124" s="71">
        <f>VLOOKUP($A:$A,'4-Dünya İthahalat Göstergeleri'!$A:$M,11,0)</f>
        <v>4150</v>
      </c>
      <c r="AN124" s="75" t="str">
        <f>VLOOKUP($A:$A,'4-Dünya İthahalat Göstergeleri'!$A:$M,12,0)</f>
        <v>0.32</v>
      </c>
      <c r="AO124" s="71">
        <f>VLOOKUP($A:$A,'4-Dünya İthahalat Göstergeleri'!$A:$M,13,0)</f>
        <v>45506</v>
      </c>
      <c r="AP124" s="75">
        <f>VLOOKUP($A:$A,'5-Dünya Yıllar İhracatı'!$A:$F,2,0)</f>
        <v>0</v>
      </c>
      <c r="AQ124" s="71">
        <f>VLOOKUP($A:$A,'5-Dünya Yıllar İhracatı'!$A:$F,3,0)</f>
        <v>0</v>
      </c>
      <c r="AR124" s="75">
        <f>VLOOKUP($A:$A,'5-Dünya Yıllar İhracatı'!$A:$F,4,0)</f>
        <v>2</v>
      </c>
      <c r="AS124" s="71">
        <f>VLOOKUP($A:$A,'5-Dünya Yıllar İhracatı'!$A:$F,5,0)</f>
        <v>1</v>
      </c>
      <c r="AT124" s="75">
        <f>VLOOKUP($A:$A,'5-Dünya Yıllar İhracatı'!$A:$F,6,0)</f>
        <v>1</v>
      </c>
      <c r="AU124" s="71">
        <f t="shared" si="8"/>
        <v>0</v>
      </c>
      <c r="AV124" s="75">
        <f t="shared" si="9"/>
        <v>0</v>
      </c>
      <c r="AW124" s="71">
        <f>VLOOKUP($A:$A,'6-TR Yıllar İhracatı'!$A:$H,2,0)</f>
        <v>2</v>
      </c>
      <c r="AX124" s="75">
        <f>VLOOKUP($A:$A,'6-TR Yıllar İhracatı'!$A:$H,3,0)</f>
        <v>0</v>
      </c>
      <c r="AY124" s="71">
        <f>VLOOKUP($A:$A,'6-TR Yıllar İhracatı'!$A:$H,4,0)</f>
        <v>29</v>
      </c>
      <c r="AZ124" s="75">
        <f>VLOOKUP($A:$A,'6-TR Yıllar İhracatı'!$A:$H,5,0)</f>
        <v>22</v>
      </c>
      <c r="BA124" s="71">
        <f>VLOOKUP($A:$A,'6-TR Yıllar İhracatı'!$A:$H,6,0)</f>
        <v>17</v>
      </c>
      <c r="BB124" s="75">
        <f>VLOOKUP($A:$A,'6-TR Yıllar İhracatı'!$A:$H,7,0)</f>
        <v>-227.27272727272725</v>
      </c>
      <c r="BC124" s="71">
        <f>VLOOKUP($A:$A,'6-TR Yıllar İhracatı'!$A:$H,8,0)</f>
        <v>7.9780369336180396E-3</v>
      </c>
      <c r="BD124" s="75">
        <f>VLOOKUP($A:$A,'7-TR Çeyrek Yıllar İhracatı'!$A:$H,2,0)</f>
        <v>6</v>
      </c>
      <c r="BE124" s="71">
        <f>VLOOKUP($A:$A,'7-TR Çeyrek Yıllar İhracatı'!$A:$H,3,0)</f>
        <v>3</v>
      </c>
      <c r="BF124" s="75">
        <f>VLOOKUP($A:$A,'7-TR Çeyrek Yıllar İhracatı'!$A:$H,4,0)</f>
        <v>4</v>
      </c>
      <c r="BG124" s="71">
        <f>VLOOKUP($A:$A,'7-TR Çeyrek Yıllar İhracatı'!$A:$H,5,0)</f>
        <v>2</v>
      </c>
      <c r="BH124" s="75">
        <f>VLOOKUP($A:$A,'7-TR Çeyrek Yıllar İhracatı'!$A:$H,6,0)</f>
        <v>4</v>
      </c>
      <c r="BI124" s="71">
        <f>VLOOKUP($A:$A,'7-TR Çeyrek Yıllar İhracatı'!$A:$H,7,0)</f>
        <v>-33.333333333333329</v>
      </c>
      <c r="BJ124" s="75">
        <f>VLOOKUP($A:$A,'8- TR Yıllar Birim İhracatı'!$A:$H,2,0)</f>
        <v>0</v>
      </c>
      <c r="BK124" s="71">
        <f>VLOOKUP($A:$A,'8- TR Yıllar Birim İhracatı'!$A:$H,3,0)</f>
        <v>0</v>
      </c>
      <c r="BL124" s="75">
        <f>VLOOKUP($A:$A,'8- TR Yıllar Birim İhracatı'!$A:$H,4,0)</f>
        <v>7250</v>
      </c>
      <c r="BM124" s="71">
        <f>VLOOKUP($A:$A,'8- TR Yıllar Birim İhracatı'!$A:$H,5,0)</f>
        <v>7333</v>
      </c>
      <c r="BN124" s="75">
        <f>VLOOKUP($A:$A,'8- TR Yıllar Birim İhracatı'!$A:$H,6,0)</f>
        <v>8500</v>
      </c>
      <c r="BO124" s="71">
        <f>VLOOKUP($A:$A,'8- TR Yıllar Birim İhracatı'!$A:$H,7,0)</f>
        <v>17</v>
      </c>
      <c r="BP124" s="75">
        <f>VLOOKUP($A:$A,'8- TR Yıllar Birim İhracatı'!$A:$H,8,0)</f>
        <v>2</v>
      </c>
      <c r="BQ124" s="71">
        <f>VLOOKUP($A:$A,'9-Dünya Yıllar Birim İthalatı'!$A:$N,2,0)</f>
        <v>38000</v>
      </c>
      <c r="BR124" s="75" t="str">
        <f>VLOOKUP($A:$A,'9-Dünya Yıllar Birim İthalatı'!$A:$N,3,0)</f>
        <v>US Dollar/Tons</v>
      </c>
      <c r="BS124" s="71">
        <f>VLOOKUP($A:$A,'9-Dünya Yıllar Birim İthalatı'!$A:$N,4,0)</f>
        <v>6500</v>
      </c>
      <c r="BT124" s="75" t="str">
        <f>VLOOKUP($A:$A,'9-Dünya Yıllar Birim İthalatı'!$A:$N,5,0)</f>
        <v>US Dollar/Tons</v>
      </c>
      <c r="BU124" s="71">
        <f>VLOOKUP($A:$A,'9-Dünya Yıllar Birim İthalatı'!$A:$N,6,0)</f>
        <v>6500</v>
      </c>
      <c r="BV124" s="75" t="str">
        <f>VLOOKUP($A:$A,'9-Dünya Yıllar Birim İthalatı'!$A:$N,7,0)</f>
        <v>US Dollar/Tons</v>
      </c>
      <c r="BW124" s="71">
        <f>VLOOKUP($A:$A,'9-Dünya Yıllar Birim İthalatı'!$A:$N,8,0)</f>
        <v>9000</v>
      </c>
      <c r="BX124" s="75" t="str">
        <f>VLOOKUP($A:$A,'9-Dünya Yıllar Birim İthalatı'!$A:$N,9,0)</f>
        <v>US Dollar/Tons</v>
      </c>
      <c r="BY124" s="71">
        <f>VLOOKUP($A:$A,'9-Dünya Yıllar Birim İthalatı'!$A:$N,10,0)</f>
        <v>6000</v>
      </c>
      <c r="BZ124" s="75" t="str">
        <f>VLOOKUP($A:$A,'9-Dünya Yıllar Birim İthalatı'!$A:$N,11,0)</f>
        <v>US Dollar/Tons</v>
      </c>
      <c r="CA124" s="71">
        <f>VLOOKUP($A:$A,'9-Dünya Yıllar Birim İthalatı'!$A:$N,12,0)</f>
        <v>12</v>
      </c>
      <c r="CB124" s="75">
        <f>VLOOKUP($A:$A,'9-Dünya Yıllar Birim İthalatı'!$A:$N,13,0)</f>
        <v>2</v>
      </c>
      <c r="CC124" s="71" t="str">
        <f>VLOOKUP($A:$A,'9-Dünya Yıllar Birim İthalatı'!$A:$N,14,0)</f>
        <v>Tons</v>
      </c>
    </row>
    <row r="125" spans="1:81" ht="27.6" x14ac:dyDescent="0.3">
      <c r="A125" s="69" t="s">
        <v>51</v>
      </c>
      <c r="B125" s="73">
        <v>0</v>
      </c>
      <c r="C125" s="73">
        <v>0</v>
      </c>
      <c r="D125" s="73">
        <v>1</v>
      </c>
      <c r="E125" s="73">
        <v>2</v>
      </c>
      <c r="F125" s="74">
        <v>12</v>
      </c>
      <c r="G125" s="73">
        <f t="shared" si="5"/>
        <v>500</v>
      </c>
      <c r="H125" s="74">
        <f t="shared" si="6"/>
        <v>6.1947249851842829E-4</v>
      </c>
      <c r="I125" s="69" t="e">
        <f>VLOOKUP($A:$A,'2- Dünya Çeyrek Yıllar İthalatı'!$A:$F,2,0)</f>
        <v>#N/A</v>
      </c>
      <c r="J125" s="69" t="e">
        <f>VLOOKUP($A:$A,'2- Dünya Çeyrek Yıllar İthalatı'!$A:$F,3,0)</f>
        <v>#N/A</v>
      </c>
      <c r="K125" s="69" t="e">
        <f>VLOOKUP($A:$A,'2- Dünya Çeyrek Yıllar İthalatı'!$A:$F,4,0)</f>
        <v>#N/A</v>
      </c>
      <c r="L125" s="69" t="e">
        <f>VLOOKUP($A:$A,'2- Dünya Çeyrek Yıllar İthalatı'!$A:$F,5,0)</f>
        <v>#N/A</v>
      </c>
      <c r="M125" s="69" t="e">
        <f>VLOOKUP($A:$A,'2- Dünya Çeyrek Yıllar İthalatı'!$A:$F,6,0)</f>
        <v>#N/A</v>
      </c>
      <c r="N125" s="69" t="e">
        <f t="shared" si="7"/>
        <v>#N/A</v>
      </c>
      <c r="O125" s="69">
        <f>VLOOKUP($A:$A,'3-TR İhracat Göstergeleri'!$A:$P,2,0)</f>
        <v>0</v>
      </c>
      <c r="P125" s="73">
        <f>VLOOKUP($A:$A,'3-TR İhracat Göstergeleri'!$A:$P,3,0)</f>
        <v>0</v>
      </c>
      <c r="Q125" s="69">
        <f>VLOOKUP($A:$A,'3-TR İhracat Göstergeleri'!$A:$P,4,0)</f>
        <v>0</v>
      </c>
      <c r="R125" s="73">
        <f>VLOOKUP($A:$A,'3-TR İhracat Göstergeleri'!$A:$P,5,0)</f>
        <v>0</v>
      </c>
      <c r="S125" s="69">
        <f>VLOOKUP($A:$A,'3-TR İhracat Göstergeleri'!$A:$P,6,0)</f>
        <v>0</v>
      </c>
      <c r="T125" s="73">
        <f>VLOOKUP($A:$A,'3-TR İhracat Göstergeleri'!$A:$P,7,0)</f>
        <v>0</v>
      </c>
      <c r="U125" s="69">
        <f>VLOOKUP($A:$A,'3-TR İhracat Göstergeleri'!$A:$P,8,0)</f>
        <v>0</v>
      </c>
      <c r="V125" s="73">
        <f>VLOOKUP($A:$A,'3-TR İhracat Göstergeleri'!$A:$P,9,0)</f>
        <v>0</v>
      </c>
      <c r="W125" s="69">
        <f>VLOOKUP($A:$A,'3-TR İhracat Göstergeleri'!$A:$P,10,0)</f>
        <v>0</v>
      </c>
      <c r="X125" s="73">
        <f>VLOOKUP($A:$A,'3-TR İhracat Göstergeleri'!$A:$P,11,0)</f>
        <v>122</v>
      </c>
      <c r="Y125" s="69">
        <f>VLOOKUP($A:$A,'3-TR İhracat Göstergeleri'!$A:$P,12,0)</f>
        <v>6.1947121936714816E-4</v>
      </c>
      <c r="Z125" s="73">
        <f>VLOOKUP($A:$A,'3-TR İhracat Göstergeleri'!$A:$P,13,0)</f>
        <v>0</v>
      </c>
      <c r="AA125" s="69">
        <f>VLOOKUP($A:$A,'3-TR İhracat Göstergeleri'!$A:$P,14,0)</f>
        <v>4739</v>
      </c>
      <c r="AB125" s="73" t="str">
        <f>VLOOKUP($A:$A,'3-TR İhracat Göstergeleri'!$A:$P,15,0)</f>
        <v>0.56</v>
      </c>
      <c r="AC125" s="69">
        <f>VLOOKUP($A:$A,'3-TR İhracat Göstergeleri'!$A:$P,16,0)</f>
        <v>20</v>
      </c>
      <c r="AD125" s="73">
        <f>VLOOKUP($A:$A,'4-Dünya İthahalat Göstergeleri'!$A:$M,2,0)</f>
        <v>12</v>
      </c>
      <c r="AE125" s="69">
        <f>VLOOKUP($A:$A,'4-Dünya İthahalat Göstergeleri'!$A:$M,3,0)</f>
        <v>-12</v>
      </c>
      <c r="AF125" s="73">
        <f>VLOOKUP($A:$A,'4-Dünya İthahalat Göstergeleri'!$A:$M,4,0)</f>
        <v>10</v>
      </c>
      <c r="AG125" s="69" t="str">
        <f>VLOOKUP($A:$A,'4-Dünya İthahalat Göstergeleri'!$A:$M,5,0)</f>
        <v>Tons</v>
      </c>
      <c r="AH125" s="73">
        <f>VLOOKUP($A:$A,'4-Dünya İthahalat Göstergeleri'!$A:$M,6,0)</f>
        <v>1200</v>
      </c>
      <c r="AI125" s="69">
        <f>VLOOKUP($A:$A,'4-Dünya İthahalat Göstergeleri'!$A:$M,7,0)</f>
        <v>0</v>
      </c>
      <c r="AJ125" s="73">
        <f>VLOOKUP($A:$A,'4-Dünya İthahalat Göstergeleri'!$A:$M,8,0)</f>
        <v>0</v>
      </c>
      <c r="AK125" s="69">
        <f>VLOOKUP($A:$A,'4-Dünya İthahalat Göstergeleri'!$A:$M,9,0)</f>
        <v>552</v>
      </c>
      <c r="AL125" s="73">
        <f>VLOOKUP($A:$A,'4-Dünya İthahalat Göstergeleri'!$A:$M,10,0)</f>
        <v>6.1947121936714816E-4</v>
      </c>
      <c r="AM125" s="69">
        <f>VLOOKUP($A:$A,'4-Dünya İthahalat Göstergeleri'!$A:$M,11,0)</f>
        <v>4739</v>
      </c>
      <c r="AN125" s="73" t="str">
        <f>VLOOKUP($A:$A,'4-Dünya İthahalat Göstergeleri'!$A:$M,12,0)</f>
        <v>0.56</v>
      </c>
      <c r="AO125" s="69">
        <f>VLOOKUP($A:$A,'4-Dünya İthahalat Göstergeleri'!$A:$M,13,0)</f>
        <v>45553</v>
      </c>
      <c r="AP125" s="73" t="e">
        <f>VLOOKUP($A:$A,'5-Dünya Yıllar İhracatı'!$A:$F,2,0)</f>
        <v>#N/A</v>
      </c>
      <c r="AQ125" s="69" t="e">
        <f>VLOOKUP($A:$A,'5-Dünya Yıllar İhracatı'!$A:$F,3,0)</f>
        <v>#N/A</v>
      </c>
      <c r="AR125" s="73" t="e">
        <f>VLOOKUP($A:$A,'5-Dünya Yıllar İhracatı'!$A:$F,4,0)</f>
        <v>#N/A</v>
      </c>
      <c r="AS125" s="69" t="e">
        <f>VLOOKUP($A:$A,'5-Dünya Yıllar İhracatı'!$A:$F,5,0)</f>
        <v>#N/A</v>
      </c>
      <c r="AT125" s="73" t="e">
        <f>VLOOKUP($A:$A,'5-Dünya Yıllar İhracatı'!$A:$F,6,0)</f>
        <v>#N/A</v>
      </c>
      <c r="AU125" s="69" t="e">
        <f t="shared" si="8"/>
        <v>#N/A</v>
      </c>
      <c r="AV125" s="73" t="e">
        <f t="shared" si="9"/>
        <v>#N/A</v>
      </c>
      <c r="AW125" s="69">
        <f>VLOOKUP($A:$A,'6-TR Yıllar İhracatı'!$A:$H,2,0)</f>
        <v>0</v>
      </c>
      <c r="AX125" s="73">
        <f>VLOOKUP($A:$A,'6-TR Yıllar İhracatı'!$A:$H,3,0)</f>
        <v>0</v>
      </c>
      <c r="AY125" s="69">
        <f>VLOOKUP($A:$A,'6-TR Yıllar İhracatı'!$A:$H,4,0)</f>
        <v>1</v>
      </c>
      <c r="AZ125" s="73">
        <f>VLOOKUP($A:$A,'6-TR Yıllar İhracatı'!$A:$H,5,0)</f>
        <v>0</v>
      </c>
      <c r="BA125" s="69">
        <f>VLOOKUP($A:$A,'6-TR Yıllar İhracatı'!$A:$H,6,0)</f>
        <v>0</v>
      </c>
      <c r="BB125" s="73" t="e">
        <f>VLOOKUP($A:$A,'6-TR Yıllar İhracatı'!$A:$H,7,0)</f>
        <v>#DIV/0!</v>
      </c>
      <c r="BC125" s="69">
        <f>VLOOKUP($A:$A,'6-TR Yıllar İhracatı'!$A:$H,8,0)</f>
        <v>0</v>
      </c>
      <c r="BD125" s="73" t="e">
        <f>VLOOKUP($A:$A,'7-TR Çeyrek Yıllar İhracatı'!$A:$H,2,0)</f>
        <v>#N/A</v>
      </c>
      <c r="BE125" s="69" t="e">
        <f>VLOOKUP($A:$A,'7-TR Çeyrek Yıllar İhracatı'!$A:$H,3,0)</f>
        <v>#N/A</v>
      </c>
      <c r="BF125" s="73" t="e">
        <f>VLOOKUP($A:$A,'7-TR Çeyrek Yıllar İhracatı'!$A:$H,4,0)</f>
        <v>#N/A</v>
      </c>
      <c r="BG125" s="69" t="e">
        <f>VLOOKUP($A:$A,'7-TR Çeyrek Yıllar İhracatı'!$A:$H,5,0)</f>
        <v>#N/A</v>
      </c>
      <c r="BH125" s="73" t="e">
        <f>VLOOKUP($A:$A,'7-TR Çeyrek Yıllar İhracatı'!$A:$H,6,0)</f>
        <v>#N/A</v>
      </c>
      <c r="BI125" s="69" t="e">
        <f>VLOOKUP($A:$A,'7-TR Çeyrek Yıllar İhracatı'!$A:$H,7,0)</f>
        <v>#N/A</v>
      </c>
      <c r="BJ125" s="73">
        <f>VLOOKUP($A:$A,'8- TR Yıllar Birim İhracatı'!$A:$H,2,0)</f>
        <v>0</v>
      </c>
      <c r="BK125" s="69">
        <f>VLOOKUP($A:$A,'8- TR Yıllar Birim İhracatı'!$A:$H,3,0)</f>
        <v>0</v>
      </c>
      <c r="BL125" s="73">
        <f>VLOOKUP($A:$A,'8- TR Yıllar Birim İhracatı'!$A:$H,4,0)</f>
        <v>0</v>
      </c>
      <c r="BM125" s="69">
        <f>VLOOKUP($A:$A,'8- TR Yıllar Birim İhracatı'!$A:$H,5,0)</f>
        <v>0</v>
      </c>
      <c r="BN125" s="73">
        <f>VLOOKUP($A:$A,'8- TR Yıllar Birim İhracatı'!$A:$H,6,0)</f>
        <v>0</v>
      </c>
      <c r="BO125" s="69">
        <f>VLOOKUP($A:$A,'8- TR Yıllar Birim İhracatı'!$A:$H,7,0)</f>
        <v>0</v>
      </c>
      <c r="BP125" s="73">
        <f>VLOOKUP($A:$A,'8- TR Yıllar Birim İhracatı'!$A:$H,8,0)</f>
        <v>0</v>
      </c>
      <c r="BQ125" s="69">
        <f>VLOOKUP($A:$A,'9-Dünya Yıllar Birim İthalatı'!$A:$N,2,0)</f>
        <v>0</v>
      </c>
      <c r="BR125" s="73">
        <f>VLOOKUP($A:$A,'9-Dünya Yıllar Birim İthalatı'!$A:$N,3,0)</f>
        <v>0</v>
      </c>
      <c r="BS125" s="69">
        <f>VLOOKUP($A:$A,'9-Dünya Yıllar Birim İthalatı'!$A:$N,4,0)</f>
        <v>0</v>
      </c>
      <c r="BT125" s="73">
        <f>VLOOKUP($A:$A,'9-Dünya Yıllar Birim İthalatı'!$A:$N,5,0)</f>
        <v>0</v>
      </c>
      <c r="BU125" s="69">
        <f>VLOOKUP($A:$A,'9-Dünya Yıllar Birim İthalatı'!$A:$N,6,0)</f>
        <v>0</v>
      </c>
      <c r="BV125" s="73">
        <f>VLOOKUP($A:$A,'9-Dünya Yıllar Birim İthalatı'!$A:$N,7,0)</f>
        <v>0</v>
      </c>
      <c r="BW125" s="69">
        <f>VLOOKUP($A:$A,'9-Dünya Yıllar Birim İthalatı'!$A:$N,8,0)</f>
        <v>0</v>
      </c>
      <c r="BX125" s="73">
        <f>VLOOKUP($A:$A,'9-Dünya Yıllar Birim İthalatı'!$A:$N,9,0)</f>
        <v>0</v>
      </c>
      <c r="BY125" s="69">
        <f>VLOOKUP($A:$A,'9-Dünya Yıllar Birim İthalatı'!$A:$N,10,0)</f>
        <v>1200</v>
      </c>
      <c r="BZ125" s="73" t="str">
        <f>VLOOKUP($A:$A,'9-Dünya Yıllar Birim İthalatı'!$A:$N,11,0)</f>
        <v>US Dollar/Tons</v>
      </c>
      <c r="CA125" s="69">
        <f>VLOOKUP($A:$A,'9-Dünya Yıllar Birim İthalatı'!$A:$N,12,0)</f>
        <v>12</v>
      </c>
      <c r="CB125" s="73">
        <f>VLOOKUP($A:$A,'9-Dünya Yıllar Birim İthalatı'!$A:$N,13,0)</f>
        <v>10</v>
      </c>
      <c r="CC125" s="69" t="str">
        <f>VLOOKUP($A:$A,'9-Dünya Yıllar Birim İthalatı'!$A:$N,14,0)</f>
        <v>Tons</v>
      </c>
    </row>
    <row r="126" spans="1:81" ht="27.6" x14ac:dyDescent="0.3">
      <c r="A126" s="71" t="s">
        <v>50</v>
      </c>
      <c r="B126" s="75">
        <v>0</v>
      </c>
      <c r="C126" s="75">
        <v>0</v>
      </c>
      <c r="D126" s="75">
        <v>1</v>
      </c>
      <c r="E126" s="75">
        <v>1</v>
      </c>
      <c r="F126" s="76">
        <v>12</v>
      </c>
      <c r="G126" s="75">
        <f t="shared" si="5"/>
        <v>1100</v>
      </c>
      <c r="H126" s="76">
        <f t="shared" si="6"/>
        <v>6.1947249851842829E-4</v>
      </c>
      <c r="I126" s="71">
        <f>VLOOKUP($A:$A,'2- Dünya Çeyrek Yıllar İthalatı'!$A:$F,2,0)</f>
        <v>0</v>
      </c>
      <c r="J126" s="71">
        <f>VLOOKUP($A:$A,'2- Dünya Çeyrek Yıllar İthalatı'!$A:$F,3,0)</f>
        <v>0</v>
      </c>
      <c r="K126" s="71">
        <f>VLOOKUP($A:$A,'2- Dünya Çeyrek Yıllar İthalatı'!$A:$F,4,0)</f>
        <v>11</v>
      </c>
      <c r="L126" s="71">
        <f>VLOOKUP($A:$A,'2- Dünya Çeyrek Yıllar İthalatı'!$A:$F,5,0)</f>
        <v>1</v>
      </c>
      <c r="M126" s="71">
        <f>VLOOKUP($A:$A,'2- Dünya Çeyrek Yıllar İthalatı'!$A:$F,6,0)</f>
        <v>0</v>
      </c>
      <c r="N126" s="71" t="e">
        <f t="shared" si="7"/>
        <v>#DIV/0!</v>
      </c>
      <c r="O126" s="71">
        <f>VLOOKUP($A:$A,'3-TR İhracat Göstergeleri'!$A:$P,2,0)</f>
        <v>0</v>
      </c>
      <c r="P126" s="75">
        <f>VLOOKUP($A:$A,'3-TR İhracat Göstergeleri'!$A:$P,3,0)</f>
        <v>0</v>
      </c>
      <c r="Q126" s="71">
        <f>VLOOKUP($A:$A,'3-TR İhracat Göstergeleri'!$A:$P,4,0)</f>
        <v>0</v>
      </c>
      <c r="R126" s="75">
        <f>VLOOKUP($A:$A,'3-TR İhracat Göstergeleri'!$A:$P,5,0)</f>
        <v>0</v>
      </c>
      <c r="S126" s="71">
        <f>VLOOKUP($A:$A,'3-TR İhracat Göstergeleri'!$A:$P,6,0)</f>
        <v>0</v>
      </c>
      <c r="T126" s="75">
        <f>VLOOKUP($A:$A,'3-TR İhracat Göstergeleri'!$A:$P,7,0)</f>
        <v>0</v>
      </c>
      <c r="U126" s="71">
        <f>VLOOKUP($A:$A,'3-TR İhracat Göstergeleri'!$A:$P,8,0)</f>
        <v>0</v>
      </c>
      <c r="V126" s="75">
        <f>VLOOKUP($A:$A,'3-TR İhracat Göstergeleri'!$A:$P,9,0)</f>
        <v>0</v>
      </c>
      <c r="W126" s="71">
        <f>VLOOKUP($A:$A,'3-TR İhracat Göstergeleri'!$A:$P,10,0)</f>
        <v>0</v>
      </c>
      <c r="X126" s="75">
        <f>VLOOKUP($A:$A,'3-TR İhracat Göstergeleri'!$A:$P,11,0)</f>
        <v>123</v>
      </c>
      <c r="Y126" s="71">
        <f>VLOOKUP($A:$A,'3-TR İhracat Göstergeleri'!$A:$P,12,0)</f>
        <v>6.1947121936714816E-4</v>
      </c>
      <c r="Z126" s="75">
        <f>VLOOKUP($A:$A,'3-TR İhracat Göstergeleri'!$A:$P,13,0)</f>
        <v>240</v>
      </c>
      <c r="AA126" s="71">
        <f>VLOOKUP($A:$A,'3-TR İhracat Göstergeleri'!$A:$P,14,0)</f>
        <v>3649</v>
      </c>
      <c r="AB126" s="75">
        <f>VLOOKUP($A:$A,'3-TR İhracat Göstergeleri'!$A:$P,15,0)</f>
        <v>1</v>
      </c>
      <c r="AC126" s="71">
        <f>VLOOKUP($A:$A,'3-TR İhracat Göstergeleri'!$A:$P,16,0)</f>
        <v>12</v>
      </c>
      <c r="AD126" s="75">
        <f>VLOOKUP($A:$A,'4-Dünya İthahalat Göstergeleri'!$A:$M,2,0)</f>
        <v>12</v>
      </c>
      <c r="AE126" s="71">
        <f>VLOOKUP($A:$A,'4-Dünya İthahalat Göstergeleri'!$A:$M,3,0)</f>
        <v>-12</v>
      </c>
      <c r="AF126" s="75">
        <f>VLOOKUP($A:$A,'4-Dünya İthahalat Göstergeleri'!$A:$M,4,0)</f>
        <v>1</v>
      </c>
      <c r="AG126" s="71" t="str">
        <f>VLOOKUP($A:$A,'4-Dünya İthahalat Göstergeleri'!$A:$M,5,0)</f>
        <v>Tons</v>
      </c>
      <c r="AH126" s="75">
        <f>VLOOKUP($A:$A,'4-Dünya İthahalat Göstergeleri'!$A:$M,6,0)</f>
        <v>12000</v>
      </c>
      <c r="AI126" s="71">
        <f>VLOOKUP($A:$A,'4-Dünya İthahalat Göstergeleri'!$A:$M,7,0)</f>
        <v>240</v>
      </c>
      <c r="AJ126" s="75">
        <f>VLOOKUP($A:$A,'4-Dünya İthahalat Göstergeleri'!$A:$M,8,0)</f>
        <v>0</v>
      </c>
      <c r="AK126" s="71">
        <f>VLOOKUP($A:$A,'4-Dünya İthahalat Göstergeleri'!$A:$M,9,0)</f>
        <v>1061</v>
      </c>
      <c r="AL126" s="75">
        <f>VLOOKUP($A:$A,'4-Dünya İthahalat Göstergeleri'!$A:$M,10,0)</f>
        <v>6.1947121936714816E-4</v>
      </c>
      <c r="AM126" s="71">
        <f>VLOOKUP($A:$A,'4-Dünya İthahalat Göstergeleri'!$A:$M,11,0)</f>
        <v>3649</v>
      </c>
      <c r="AN126" s="75">
        <f>VLOOKUP($A:$A,'4-Dünya İthahalat Göstergeleri'!$A:$M,12,0)</f>
        <v>1</v>
      </c>
      <c r="AO126" s="71">
        <f>VLOOKUP($A:$A,'4-Dünya İthahalat Göstergeleri'!$A:$M,13,0)</f>
        <v>12</v>
      </c>
      <c r="AP126" s="75" t="e">
        <f>VLOOKUP($A:$A,'5-Dünya Yıllar İhracatı'!$A:$F,2,0)</f>
        <v>#N/A</v>
      </c>
      <c r="AQ126" s="71" t="e">
        <f>VLOOKUP($A:$A,'5-Dünya Yıllar İhracatı'!$A:$F,3,0)</f>
        <v>#N/A</v>
      </c>
      <c r="AR126" s="75" t="e">
        <f>VLOOKUP($A:$A,'5-Dünya Yıllar İhracatı'!$A:$F,4,0)</f>
        <v>#N/A</v>
      </c>
      <c r="AS126" s="71" t="e">
        <f>VLOOKUP($A:$A,'5-Dünya Yıllar İhracatı'!$A:$F,5,0)</f>
        <v>#N/A</v>
      </c>
      <c r="AT126" s="75" t="e">
        <f>VLOOKUP($A:$A,'5-Dünya Yıllar İhracatı'!$A:$F,6,0)</f>
        <v>#N/A</v>
      </c>
      <c r="AU126" s="71" t="e">
        <f t="shared" si="8"/>
        <v>#N/A</v>
      </c>
      <c r="AV126" s="75" t="e">
        <f t="shared" si="9"/>
        <v>#N/A</v>
      </c>
      <c r="AW126" s="71" t="e">
        <f>VLOOKUP($A:$A,'6-TR Yıllar İhracatı'!$A:$H,2,0)</f>
        <v>#N/A</v>
      </c>
      <c r="AX126" s="75" t="e">
        <f>VLOOKUP($A:$A,'6-TR Yıllar İhracatı'!$A:$H,3,0)</f>
        <v>#N/A</v>
      </c>
      <c r="AY126" s="71" t="e">
        <f>VLOOKUP($A:$A,'6-TR Yıllar İhracatı'!$A:$H,4,0)</f>
        <v>#N/A</v>
      </c>
      <c r="AZ126" s="75" t="e">
        <f>VLOOKUP($A:$A,'6-TR Yıllar İhracatı'!$A:$H,5,0)</f>
        <v>#N/A</v>
      </c>
      <c r="BA126" s="71" t="e">
        <f>VLOOKUP($A:$A,'6-TR Yıllar İhracatı'!$A:$H,6,0)</f>
        <v>#N/A</v>
      </c>
      <c r="BB126" s="75" t="e">
        <f>VLOOKUP($A:$A,'6-TR Yıllar İhracatı'!$A:$H,7,0)</f>
        <v>#N/A</v>
      </c>
      <c r="BC126" s="71" t="e">
        <f>VLOOKUP($A:$A,'6-TR Yıllar İhracatı'!$A:$H,8,0)</f>
        <v>#N/A</v>
      </c>
      <c r="BD126" s="75" t="e">
        <f>VLOOKUP($A:$A,'7-TR Çeyrek Yıllar İhracatı'!$A:$H,2,0)</f>
        <v>#N/A</v>
      </c>
      <c r="BE126" s="71" t="e">
        <f>VLOOKUP($A:$A,'7-TR Çeyrek Yıllar İhracatı'!$A:$H,3,0)</f>
        <v>#N/A</v>
      </c>
      <c r="BF126" s="75" t="e">
        <f>VLOOKUP($A:$A,'7-TR Çeyrek Yıllar İhracatı'!$A:$H,4,0)</f>
        <v>#N/A</v>
      </c>
      <c r="BG126" s="71" t="e">
        <f>VLOOKUP($A:$A,'7-TR Çeyrek Yıllar İhracatı'!$A:$H,5,0)</f>
        <v>#N/A</v>
      </c>
      <c r="BH126" s="75" t="e">
        <f>VLOOKUP($A:$A,'7-TR Çeyrek Yıllar İhracatı'!$A:$H,6,0)</f>
        <v>#N/A</v>
      </c>
      <c r="BI126" s="71" t="e">
        <f>VLOOKUP($A:$A,'7-TR Çeyrek Yıllar İhracatı'!$A:$H,7,0)</f>
        <v>#N/A</v>
      </c>
      <c r="BJ126" s="75" t="e">
        <f>VLOOKUP($A:$A,'8- TR Yıllar Birim İhracatı'!$A:$H,2,0)</f>
        <v>#N/A</v>
      </c>
      <c r="BK126" s="71" t="e">
        <f>VLOOKUP($A:$A,'8- TR Yıllar Birim İhracatı'!$A:$H,3,0)</f>
        <v>#N/A</v>
      </c>
      <c r="BL126" s="75" t="e">
        <f>VLOOKUP($A:$A,'8- TR Yıllar Birim İhracatı'!$A:$H,4,0)</f>
        <v>#N/A</v>
      </c>
      <c r="BM126" s="71" t="e">
        <f>VLOOKUP($A:$A,'8- TR Yıllar Birim İhracatı'!$A:$H,5,0)</f>
        <v>#N/A</v>
      </c>
      <c r="BN126" s="75" t="e">
        <f>VLOOKUP($A:$A,'8- TR Yıllar Birim İhracatı'!$A:$H,6,0)</f>
        <v>#N/A</v>
      </c>
      <c r="BO126" s="71" t="e">
        <f>VLOOKUP($A:$A,'8- TR Yıllar Birim İhracatı'!$A:$H,7,0)</f>
        <v>#N/A</v>
      </c>
      <c r="BP126" s="75" t="e">
        <f>VLOOKUP($A:$A,'8- TR Yıllar Birim İhracatı'!$A:$H,8,0)</f>
        <v>#N/A</v>
      </c>
      <c r="BQ126" s="71">
        <f>VLOOKUP($A:$A,'9-Dünya Yıllar Birim İthalatı'!$A:$N,2,0)</f>
        <v>0</v>
      </c>
      <c r="BR126" s="75">
        <f>VLOOKUP($A:$A,'9-Dünya Yıllar Birim İthalatı'!$A:$N,3,0)</f>
        <v>0</v>
      </c>
      <c r="BS126" s="71">
        <f>VLOOKUP($A:$A,'9-Dünya Yıllar Birim İthalatı'!$A:$N,4,0)</f>
        <v>0</v>
      </c>
      <c r="BT126" s="75">
        <f>VLOOKUP($A:$A,'9-Dünya Yıllar Birim İthalatı'!$A:$N,5,0)</f>
        <v>0</v>
      </c>
      <c r="BU126" s="71">
        <f>VLOOKUP($A:$A,'9-Dünya Yıllar Birim İthalatı'!$A:$N,6,0)</f>
        <v>0</v>
      </c>
      <c r="BV126" s="75" t="str">
        <f>VLOOKUP($A:$A,'9-Dünya Yıllar Birim İthalatı'!$A:$N,7,0)</f>
        <v>US Dollar/Tons</v>
      </c>
      <c r="BW126" s="71">
        <f>VLOOKUP($A:$A,'9-Dünya Yıllar Birim İthalatı'!$A:$N,8,0)</f>
        <v>0</v>
      </c>
      <c r="BX126" s="75" t="str">
        <f>VLOOKUP($A:$A,'9-Dünya Yıllar Birim İthalatı'!$A:$N,9,0)</f>
        <v>US Dollar/Tons</v>
      </c>
      <c r="BY126" s="71">
        <f>VLOOKUP($A:$A,'9-Dünya Yıllar Birim İthalatı'!$A:$N,10,0)</f>
        <v>12000</v>
      </c>
      <c r="BZ126" s="75" t="str">
        <f>VLOOKUP($A:$A,'9-Dünya Yıllar Birim İthalatı'!$A:$N,11,0)</f>
        <v>US Dollar/Tons</v>
      </c>
      <c r="CA126" s="71">
        <f>VLOOKUP($A:$A,'9-Dünya Yıllar Birim İthalatı'!$A:$N,12,0)</f>
        <v>12</v>
      </c>
      <c r="CB126" s="75">
        <f>VLOOKUP($A:$A,'9-Dünya Yıllar Birim İthalatı'!$A:$N,13,0)</f>
        <v>1</v>
      </c>
      <c r="CC126" s="71" t="str">
        <f>VLOOKUP($A:$A,'9-Dünya Yıllar Birim İthalatı'!$A:$N,14,0)</f>
        <v>Tons</v>
      </c>
    </row>
    <row r="127" spans="1:81" ht="27.6" x14ac:dyDescent="0.3">
      <c r="A127" s="69" t="s">
        <v>49</v>
      </c>
      <c r="B127" s="77">
        <v>9</v>
      </c>
      <c r="C127" s="73"/>
      <c r="D127" s="73"/>
      <c r="E127" s="77">
        <v>11</v>
      </c>
      <c r="F127" s="77">
        <v>11</v>
      </c>
      <c r="G127" s="77">
        <f t="shared" si="5"/>
        <v>0</v>
      </c>
      <c r="H127" s="77">
        <f t="shared" si="6"/>
        <v>5.678497903085592E-4</v>
      </c>
      <c r="I127" s="69" t="e">
        <f>VLOOKUP($A:$A,'2- Dünya Çeyrek Yıllar İthalatı'!$A:$F,2,0)</f>
        <v>#N/A</v>
      </c>
      <c r="J127" s="69" t="e">
        <f>VLOOKUP($A:$A,'2- Dünya Çeyrek Yıllar İthalatı'!$A:$F,3,0)</f>
        <v>#N/A</v>
      </c>
      <c r="K127" s="69" t="e">
        <f>VLOOKUP($A:$A,'2- Dünya Çeyrek Yıllar İthalatı'!$A:$F,4,0)</f>
        <v>#N/A</v>
      </c>
      <c r="L127" s="69" t="e">
        <f>VLOOKUP($A:$A,'2- Dünya Çeyrek Yıllar İthalatı'!$A:$F,5,0)</f>
        <v>#N/A</v>
      </c>
      <c r="M127" s="69" t="e">
        <f>VLOOKUP($A:$A,'2- Dünya Çeyrek Yıllar İthalatı'!$A:$F,6,0)</f>
        <v>#N/A</v>
      </c>
      <c r="N127" s="69" t="e">
        <f t="shared" si="7"/>
        <v>#N/A</v>
      </c>
      <c r="O127" s="69">
        <f>VLOOKUP($A:$A,'3-TR İhracat Göstergeleri'!$A:$P,2,0)</f>
        <v>0</v>
      </c>
      <c r="P127" s="77">
        <f>VLOOKUP($A:$A,'3-TR İhracat Göstergeleri'!$A:$P,3,0)</f>
        <v>0</v>
      </c>
      <c r="Q127" s="69">
        <f>VLOOKUP($A:$A,'3-TR İhracat Göstergeleri'!$A:$P,4,0)</f>
        <v>0</v>
      </c>
      <c r="R127" s="77">
        <f>VLOOKUP($A:$A,'3-TR İhracat Göstergeleri'!$A:$P,5,0)</f>
        <v>0</v>
      </c>
      <c r="S127" s="69">
        <f>VLOOKUP($A:$A,'3-TR İhracat Göstergeleri'!$A:$P,6,0)</f>
        <v>0</v>
      </c>
      <c r="T127" s="77">
        <f>VLOOKUP($A:$A,'3-TR İhracat Göstergeleri'!$A:$P,7,0)</f>
        <v>0</v>
      </c>
      <c r="U127" s="69">
        <f>VLOOKUP($A:$A,'3-TR İhracat Göstergeleri'!$A:$P,8,0)</f>
        <v>0</v>
      </c>
      <c r="V127" s="77">
        <f>VLOOKUP($A:$A,'3-TR İhracat Göstergeleri'!$A:$P,9,0)</f>
        <v>0</v>
      </c>
      <c r="W127" s="69">
        <f>VLOOKUP($A:$A,'3-TR İhracat Göstergeleri'!$A:$P,10,0)</f>
        <v>0</v>
      </c>
      <c r="X127" s="77">
        <f>VLOOKUP($A:$A,'3-TR İhracat Göstergeleri'!$A:$P,11,0)</f>
        <v>124</v>
      </c>
      <c r="Y127" s="69">
        <f>VLOOKUP($A:$A,'3-TR İhracat Göstergeleri'!$A:$P,12,0)</f>
        <v>5.6784861775321916E-4</v>
      </c>
      <c r="Z127" s="77">
        <f>VLOOKUP($A:$A,'3-TR İhracat Göstergeleri'!$A:$P,13,0)</f>
        <v>33</v>
      </c>
      <c r="AA127" s="69">
        <f>VLOOKUP($A:$A,'3-TR İhracat Göstergeleri'!$A:$P,14,0)</f>
        <v>16868</v>
      </c>
      <c r="AB127" s="77">
        <f>VLOOKUP($A:$A,'3-TR İhracat Göstergeleri'!$A:$P,15,0)</f>
        <v>1</v>
      </c>
      <c r="AC127" s="69">
        <f>VLOOKUP($A:$A,'3-TR İhracat Göstergeleri'!$A:$P,16,0)</f>
        <v>0</v>
      </c>
      <c r="AD127" s="77">
        <f>VLOOKUP($A:$A,'4-Dünya İthahalat Göstergeleri'!$A:$M,2,0)</f>
        <v>11</v>
      </c>
      <c r="AE127" s="69">
        <f>VLOOKUP($A:$A,'4-Dünya İthahalat Göstergeleri'!$A:$M,3,0)</f>
        <v>-11</v>
      </c>
      <c r="AF127" s="77">
        <f>VLOOKUP($A:$A,'4-Dünya İthahalat Göstergeleri'!$A:$M,4,0)</f>
        <v>1</v>
      </c>
      <c r="AG127" s="69" t="str">
        <f>VLOOKUP($A:$A,'4-Dünya İthahalat Göstergeleri'!$A:$M,5,0)</f>
        <v>Tons</v>
      </c>
      <c r="AH127" s="77">
        <f>VLOOKUP($A:$A,'4-Dünya İthahalat Göstergeleri'!$A:$M,6,0)</f>
        <v>11000</v>
      </c>
      <c r="AI127" s="69">
        <f>VLOOKUP($A:$A,'4-Dünya İthahalat Göstergeleri'!$A:$M,7,0)</f>
        <v>33</v>
      </c>
      <c r="AJ127" s="77">
        <f>VLOOKUP($A:$A,'4-Dünya İthahalat Göstergeleri'!$A:$M,8,0)</f>
        <v>0</v>
      </c>
      <c r="AK127" s="69">
        <f>VLOOKUP($A:$A,'4-Dünya İthahalat Göstergeleri'!$A:$M,9,0)</f>
        <v>2</v>
      </c>
      <c r="AL127" s="77">
        <f>VLOOKUP($A:$A,'4-Dünya İthahalat Göstergeleri'!$A:$M,10,0)</f>
        <v>5.6784861775321916E-4</v>
      </c>
      <c r="AM127" s="69">
        <f>VLOOKUP($A:$A,'4-Dünya İthahalat Göstergeleri'!$A:$M,11,0)</f>
        <v>16868</v>
      </c>
      <c r="AN127" s="77">
        <f>VLOOKUP($A:$A,'4-Dünya İthahalat Göstergeleri'!$A:$M,12,0)</f>
        <v>1</v>
      </c>
      <c r="AO127" s="69" t="str">
        <f>VLOOKUP($A:$A,'4-Dünya İthahalat Göstergeleri'!$A:$M,13,0)</f>
        <v>...</v>
      </c>
      <c r="AP127" s="77" t="e">
        <f>VLOOKUP($A:$A,'5-Dünya Yıllar İhracatı'!$A:$F,2,0)</f>
        <v>#N/A</v>
      </c>
      <c r="AQ127" s="69" t="e">
        <f>VLOOKUP($A:$A,'5-Dünya Yıllar İhracatı'!$A:$F,3,0)</f>
        <v>#N/A</v>
      </c>
      <c r="AR127" s="77" t="e">
        <f>VLOOKUP($A:$A,'5-Dünya Yıllar İhracatı'!$A:$F,4,0)</f>
        <v>#N/A</v>
      </c>
      <c r="AS127" s="69" t="e">
        <f>VLOOKUP($A:$A,'5-Dünya Yıllar İhracatı'!$A:$F,5,0)</f>
        <v>#N/A</v>
      </c>
      <c r="AT127" s="77" t="e">
        <f>VLOOKUP($A:$A,'5-Dünya Yıllar İhracatı'!$A:$F,6,0)</f>
        <v>#N/A</v>
      </c>
      <c r="AU127" s="69" t="e">
        <f t="shared" si="8"/>
        <v>#N/A</v>
      </c>
      <c r="AV127" s="77" t="e">
        <f t="shared" si="9"/>
        <v>#N/A</v>
      </c>
      <c r="AW127" s="69" t="e">
        <f>VLOOKUP($A:$A,'6-TR Yıllar İhracatı'!$A:$H,2,0)</f>
        <v>#N/A</v>
      </c>
      <c r="AX127" s="77" t="e">
        <f>VLOOKUP($A:$A,'6-TR Yıllar İhracatı'!$A:$H,3,0)</f>
        <v>#N/A</v>
      </c>
      <c r="AY127" s="69" t="e">
        <f>VLOOKUP($A:$A,'6-TR Yıllar İhracatı'!$A:$H,4,0)</f>
        <v>#N/A</v>
      </c>
      <c r="AZ127" s="77" t="e">
        <f>VLOOKUP($A:$A,'6-TR Yıllar İhracatı'!$A:$H,5,0)</f>
        <v>#N/A</v>
      </c>
      <c r="BA127" s="69" t="e">
        <f>VLOOKUP($A:$A,'6-TR Yıllar İhracatı'!$A:$H,6,0)</f>
        <v>#N/A</v>
      </c>
      <c r="BB127" s="77" t="e">
        <f>VLOOKUP($A:$A,'6-TR Yıllar İhracatı'!$A:$H,7,0)</f>
        <v>#N/A</v>
      </c>
      <c r="BC127" s="69" t="e">
        <f>VLOOKUP($A:$A,'6-TR Yıllar İhracatı'!$A:$H,8,0)</f>
        <v>#N/A</v>
      </c>
      <c r="BD127" s="77" t="e">
        <f>VLOOKUP($A:$A,'7-TR Çeyrek Yıllar İhracatı'!$A:$H,2,0)</f>
        <v>#N/A</v>
      </c>
      <c r="BE127" s="69" t="e">
        <f>VLOOKUP($A:$A,'7-TR Çeyrek Yıllar İhracatı'!$A:$H,3,0)</f>
        <v>#N/A</v>
      </c>
      <c r="BF127" s="77" t="e">
        <f>VLOOKUP($A:$A,'7-TR Çeyrek Yıllar İhracatı'!$A:$H,4,0)</f>
        <v>#N/A</v>
      </c>
      <c r="BG127" s="69" t="e">
        <f>VLOOKUP($A:$A,'7-TR Çeyrek Yıllar İhracatı'!$A:$H,5,0)</f>
        <v>#N/A</v>
      </c>
      <c r="BH127" s="77" t="e">
        <f>VLOOKUP($A:$A,'7-TR Çeyrek Yıllar İhracatı'!$A:$H,6,0)</f>
        <v>#N/A</v>
      </c>
      <c r="BI127" s="69" t="e">
        <f>VLOOKUP($A:$A,'7-TR Çeyrek Yıllar İhracatı'!$A:$H,7,0)</f>
        <v>#N/A</v>
      </c>
      <c r="BJ127" s="77" t="e">
        <f>VLOOKUP($A:$A,'8- TR Yıllar Birim İhracatı'!$A:$H,2,0)</f>
        <v>#N/A</v>
      </c>
      <c r="BK127" s="69" t="e">
        <f>VLOOKUP($A:$A,'8- TR Yıllar Birim İhracatı'!$A:$H,3,0)</f>
        <v>#N/A</v>
      </c>
      <c r="BL127" s="77" t="e">
        <f>VLOOKUP($A:$A,'8- TR Yıllar Birim İhracatı'!$A:$H,4,0)</f>
        <v>#N/A</v>
      </c>
      <c r="BM127" s="69" t="e">
        <f>VLOOKUP($A:$A,'8- TR Yıllar Birim İhracatı'!$A:$H,5,0)</f>
        <v>#N/A</v>
      </c>
      <c r="BN127" s="77" t="e">
        <f>VLOOKUP($A:$A,'8- TR Yıllar Birim İhracatı'!$A:$H,6,0)</f>
        <v>#N/A</v>
      </c>
      <c r="BO127" s="69" t="e">
        <f>VLOOKUP($A:$A,'8- TR Yıllar Birim İhracatı'!$A:$H,7,0)</f>
        <v>#N/A</v>
      </c>
      <c r="BP127" s="77" t="e">
        <f>VLOOKUP($A:$A,'8- TR Yıllar Birim İhracatı'!$A:$H,8,0)</f>
        <v>#N/A</v>
      </c>
      <c r="BQ127" s="69">
        <f>VLOOKUP($A:$A,'9-Dünya Yıllar Birim İthalatı'!$A:$N,2,0)</f>
        <v>4500</v>
      </c>
      <c r="BR127" s="77" t="str">
        <f>VLOOKUP($A:$A,'9-Dünya Yıllar Birim İthalatı'!$A:$N,3,0)</f>
        <v>US Dollar/Tons</v>
      </c>
      <c r="BS127" s="69">
        <f>VLOOKUP($A:$A,'9-Dünya Yıllar Birim İthalatı'!$A:$N,4,0)</f>
        <v>0</v>
      </c>
      <c r="BT127" s="77">
        <f>VLOOKUP($A:$A,'9-Dünya Yıllar Birim İthalatı'!$A:$N,5,0)</f>
        <v>0</v>
      </c>
      <c r="BU127" s="69">
        <f>VLOOKUP($A:$A,'9-Dünya Yıllar Birim İthalatı'!$A:$N,6,0)</f>
        <v>0</v>
      </c>
      <c r="BV127" s="77">
        <f>VLOOKUP($A:$A,'9-Dünya Yıllar Birim İthalatı'!$A:$N,7,0)</f>
        <v>0</v>
      </c>
      <c r="BW127" s="69">
        <f>VLOOKUP($A:$A,'9-Dünya Yıllar Birim İthalatı'!$A:$N,8,0)</f>
        <v>11000</v>
      </c>
      <c r="BX127" s="77" t="str">
        <f>VLOOKUP($A:$A,'9-Dünya Yıllar Birim İthalatı'!$A:$N,9,0)</f>
        <v>US Dollar/Tons</v>
      </c>
      <c r="BY127" s="69">
        <f>VLOOKUP($A:$A,'9-Dünya Yıllar Birim İthalatı'!$A:$N,10,0)</f>
        <v>11000</v>
      </c>
      <c r="BZ127" s="77" t="str">
        <f>VLOOKUP($A:$A,'9-Dünya Yıllar Birim İthalatı'!$A:$N,11,0)</f>
        <v>US Dollar/Tons</v>
      </c>
      <c r="CA127" s="69">
        <f>VLOOKUP($A:$A,'9-Dünya Yıllar Birim İthalatı'!$A:$N,12,0)</f>
        <v>11</v>
      </c>
      <c r="CB127" s="77">
        <f>VLOOKUP($A:$A,'9-Dünya Yıllar Birim İthalatı'!$A:$N,13,0)</f>
        <v>1</v>
      </c>
      <c r="CC127" s="69" t="str">
        <f>VLOOKUP($A:$A,'9-Dünya Yıllar Birim İthalatı'!$A:$N,14,0)</f>
        <v>Tons</v>
      </c>
    </row>
    <row r="128" spans="1:81" ht="27.6" x14ac:dyDescent="0.3">
      <c r="A128" s="71" t="s">
        <v>48</v>
      </c>
      <c r="B128" s="75">
        <v>0</v>
      </c>
      <c r="C128" s="75">
        <v>5</v>
      </c>
      <c r="D128" s="75">
        <v>0</v>
      </c>
      <c r="E128" s="75">
        <v>5</v>
      </c>
      <c r="F128" s="76">
        <v>9</v>
      </c>
      <c r="G128" s="75">
        <f t="shared" si="5"/>
        <v>80</v>
      </c>
      <c r="H128" s="76">
        <f t="shared" si="6"/>
        <v>4.6460437388882124E-4</v>
      </c>
      <c r="I128" s="71" t="e">
        <f>VLOOKUP($A:$A,'2- Dünya Çeyrek Yıllar İthalatı'!$A:$F,2,0)</f>
        <v>#N/A</v>
      </c>
      <c r="J128" s="71" t="e">
        <f>VLOOKUP($A:$A,'2- Dünya Çeyrek Yıllar İthalatı'!$A:$F,3,0)</f>
        <v>#N/A</v>
      </c>
      <c r="K128" s="71" t="e">
        <f>VLOOKUP($A:$A,'2- Dünya Çeyrek Yıllar İthalatı'!$A:$F,4,0)</f>
        <v>#N/A</v>
      </c>
      <c r="L128" s="71" t="e">
        <f>VLOOKUP($A:$A,'2- Dünya Çeyrek Yıllar İthalatı'!$A:$F,5,0)</f>
        <v>#N/A</v>
      </c>
      <c r="M128" s="71" t="e">
        <f>VLOOKUP($A:$A,'2- Dünya Çeyrek Yıllar İthalatı'!$A:$F,6,0)</f>
        <v>#N/A</v>
      </c>
      <c r="N128" s="71" t="e">
        <f t="shared" si="7"/>
        <v>#N/A</v>
      </c>
      <c r="O128" s="71">
        <f>VLOOKUP($A:$A,'3-TR İhracat Göstergeleri'!$A:$P,2,0)</f>
        <v>0</v>
      </c>
      <c r="P128" s="75">
        <f>VLOOKUP($A:$A,'3-TR İhracat Göstergeleri'!$A:$P,3,0)</f>
        <v>0</v>
      </c>
      <c r="Q128" s="71">
        <f>VLOOKUP($A:$A,'3-TR İhracat Göstergeleri'!$A:$P,4,0)</f>
        <v>0</v>
      </c>
      <c r="R128" s="75">
        <f>VLOOKUP($A:$A,'3-TR İhracat Göstergeleri'!$A:$P,5,0)</f>
        <v>0</v>
      </c>
      <c r="S128" s="71">
        <f>VLOOKUP($A:$A,'3-TR İhracat Göstergeleri'!$A:$P,6,0)</f>
        <v>0</v>
      </c>
      <c r="T128" s="75">
        <f>VLOOKUP($A:$A,'3-TR İhracat Göstergeleri'!$A:$P,7,0)</f>
        <v>0</v>
      </c>
      <c r="U128" s="71">
        <f>VLOOKUP($A:$A,'3-TR İhracat Göstergeleri'!$A:$P,8,0)</f>
        <v>0</v>
      </c>
      <c r="V128" s="75">
        <f>VLOOKUP($A:$A,'3-TR İhracat Göstergeleri'!$A:$P,9,0)</f>
        <v>0</v>
      </c>
      <c r="W128" s="71">
        <f>VLOOKUP($A:$A,'3-TR İhracat Göstergeleri'!$A:$P,10,0)</f>
        <v>0</v>
      </c>
      <c r="X128" s="75">
        <f>VLOOKUP($A:$A,'3-TR İhracat Göstergeleri'!$A:$P,11,0)</f>
        <v>125</v>
      </c>
      <c r="Y128" s="71">
        <f>VLOOKUP($A:$A,'3-TR İhracat Göstergeleri'!$A:$P,12,0)</f>
        <v>4.6460341452536115E-4</v>
      </c>
      <c r="Z128" s="75">
        <f>VLOOKUP($A:$A,'3-TR İhracat Göstergeleri'!$A:$P,13,0)</f>
        <v>0</v>
      </c>
      <c r="AA128" s="71">
        <f>VLOOKUP($A:$A,'3-TR İhracat Göstergeleri'!$A:$P,14,0)</f>
        <v>12277</v>
      </c>
      <c r="AB128" s="75" t="str">
        <f>VLOOKUP($A:$A,'3-TR İhracat Göstergeleri'!$A:$P,15,0)</f>
        <v>0.8</v>
      </c>
      <c r="AC128" s="71">
        <f>VLOOKUP($A:$A,'3-TR İhracat Göstergeleri'!$A:$P,16,0)</f>
        <v>20</v>
      </c>
      <c r="AD128" s="75">
        <f>VLOOKUP($A:$A,'4-Dünya İthahalat Göstergeleri'!$A:$M,2,0)</f>
        <v>9</v>
      </c>
      <c r="AE128" s="71">
        <f>VLOOKUP($A:$A,'4-Dünya İthahalat Göstergeleri'!$A:$M,3,0)</f>
        <v>-9</v>
      </c>
      <c r="AF128" s="75">
        <f>VLOOKUP($A:$A,'4-Dünya İthahalat Göstergeleri'!$A:$M,4,0)</f>
        <v>28</v>
      </c>
      <c r="AG128" s="71" t="str">
        <f>VLOOKUP($A:$A,'4-Dünya İthahalat Göstergeleri'!$A:$M,5,0)</f>
        <v>Tons</v>
      </c>
      <c r="AH128" s="75">
        <f>VLOOKUP($A:$A,'4-Dünya İthahalat Göstergeleri'!$A:$M,6,0)</f>
        <v>321</v>
      </c>
      <c r="AI128" s="71">
        <f>VLOOKUP($A:$A,'4-Dünya İthahalat Göstergeleri'!$A:$M,7,0)</f>
        <v>0</v>
      </c>
      <c r="AJ128" s="75">
        <f>VLOOKUP($A:$A,'4-Dünya İthahalat Göstergeleri'!$A:$M,8,0)</f>
        <v>0</v>
      </c>
      <c r="AK128" s="71">
        <f>VLOOKUP($A:$A,'4-Dünya İthahalat Göstergeleri'!$A:$M,9,0)</f>
        <v>101</v>
      </c>
      <c r="AL128" s="75">
        <f>VLOOKUP($A:$A,'4-Dünya İthahalat Göstergeleri'!$A:$M,10,0)</f>
        <v>4.6460341452536115E-4</v>
      </c>
      <c r="AM128" s="71">
        <f>VLOOKUP($A:$A,'4-Dünya İthahalat Göstergeleri'!$A:$M,11,0)</f>
        <v>12277</v>
      </c>
      <c r="AN128" s="75" t="str">
        <f>VLOOKUP($A:$A,'4-Dünya İthahalat Göstergeleri'!$A:$M,12,0)</f>
        <v>0.8</v>
      </c>
      <c r="AO128" s="71">
        <f>VLOOKUP($A:$A,'4-Dünya İthahalat Göstergeleri'!$A:$M,13,0)</f>
        <v>45522</v>
      </c>
      <c r="AP128" s="75" t="e">
        <f>VLOOKUP($A:$A,'5-Dünya Yıllar İhracatı'!$A:$F,2,0)</f>
        <v>#N/A</v>
      </c>
      <c r="AQ128" s="71" t="e">
        <f>VLOOKUP($A:$A,'5-Dünya Yıllar İhracatı'!$A:$F,3,0)</f>
        <v>#N/A</v>
      </c>
      <c r="AR128" s="75" t="e">
        <f>VLOOKUP($A:$A,'5-Dünya Yıllar İhracatı'!$A:$F,4,0)</f>
        <v>#N/A</v>
      </c>
      <c r="AS128" s="71" t="e">
        <f>VLOOKUP($A:$A,'5-Dünya Yıllar İhracatı'!$A:$F,5,0)</f>
        <v>#N/A</v>
      </c>
      <c r="AT128" s="75" t="e">
        <f>VLOOKUP($A:$A,'5-Dünya Yıllar İhracatı'!$A:$F,6,0)</f>
        <v>#N/A</v>
      </c>
      <c r="AU128" s="71" t="e">
        <f t="shared" si="8"/>
        <v>#N/A</v>
      </c>
      <c r="AV128" s="75" t="e">
        <f t="shared" si="9"/>
        <v>#N/A</v>
      </c>
      <c r="AW128" s="71">
        <f>VLOOKUP($A:$A,'6-TR Yıllar İhracatı'!$A:$H,2,0)</f>
        <v>0</v>
      </c>
      <c r="AX128" s="75">
        <f>VLOOKUP($A:$A,'6-TR Yıllar İhracatı'!$A:$H,3,0)</f>
        <v>0</v>
      </c>
      <c r="AY128" s="71">
        <f>VLOOKUP($A:$A,'6-TR Yıllar İhracatı'!$A:$H,4,0)</f>
        <v>1</v>
      </c>
      <c r="AZ128" s="75">
        <f>VLOOKUP($A:$A,'6-TR Yıllar İhracatı'!$A:$H,5,0)</f>
        <v>0</v>
      </c>
      <c r="BA128" s="71">
        <f>VLOOKUP($A:$A,'6-TR Yıllar İhracatı'!$A:$H,6,0)</f>
        <v>0</v>
      </c>
      <c r="BB128" s="75" t="e">
        <f>VLOOKUP($A:$A,'6-TR Yıllar İhracatı'!$A:$H,7,0)</f>
        <v>#DIV/0!</v>
      </c>
      <c r="BC128" s="71">
        <f>VLOOKUP($A:$A,'6-TR Yıllar İhracatı'!$A:$H,8,0)</f>
        <v>0</v>
      </c>
      <c r="BD128" s="75" t="e">
        <f>VLOOKUP($A:$A,'7-TR Çeyrek Yıllar İhracatı'!$A:$H,2,0)</f>
        <v>#N/A</v>
      </c>
      <c r="BE128" s="71" t="e">
        <f>VLOOKUP($A:$A,'7-TR Çeyrek Yıllar İhracatı'!$A:$H,3,0)</f>
        <v>#N/A</v>
      </c>
      <c r="BF128" s="75" t="e">
        <f>VLOOKUP($A:$A,'7-TR Çeyrek Yıllar İhracatı'!$A:$H,4,0)</f>
        <v>#N/A</v>
      </c>
      <c r="BG128" s="71" t="e">
        <f>VLOOKUP($A:$A,'7-TR Çeyrek Yıllar İhracatı'!$A:$H,5,0)</f>
        <v>#N/A</v>
      </c>
      <c r="BH128" s="75" t="e">
        <f>VLOOKUP($A:$A,'7-TR Çeyrek Yıllar İhracatı'!$A:$H,6,0)</f>
        <v>#N/A</v>
      </c>
      <c r="BI128" s="71" t="e">
        <f>VLOOKUP($A:$A,'7-TR Çeyrek Yıllar İhracatı'!$A:$H,7,0)</f>
        <v>#N/A</v>
      </c>
      <c r="BJ128" s="75">
        <f>VLOOKUP($A:$A,'8- TR Yıllar Birim İhracatı'!$A:$H,2,0)</f>
        <v>0</v>
      </c>
      <c r="BK128" s="71">
        <f>VLOOKUP($A:$A,'8- TR Yıllar Birim İhracatı'!$A:$H,3,0)</f>
        <v>0</v>
      </c>
      <c r="BL128" s="75">
        <f>VLOOKUP($A:$A,'8- TR Yıllar Birim İhracatı'!$A:$H,4,0)</f>
        <v>0</v>
      </c>
      <c r="BM128" s="71">
        <f>VLOOKUP($A:$A,'8- TR Yıllar Birim İhracatı'!$A:$H,5,0)</f>
        <v>0</v>
      </c>
      <c r="BN128" s="75">
        <f>VLOOKUP($A:$A,'8- TR Yıllar Birim İhracatı'!$A:$H,6,0)</f>
        <v>0</v>
      </c>
      <c r="BO128" s="71">
        <f>VLOOKUP($A:$A,'8- TR Yıllar Birim İhracatı'!$A:$H,7,0)</f>
        <v>0</v>
      </c>
      <c r="BP128" s="75">
        <f>VLOOKUP($A:$A,'8- TR Yıllar Birim İhracatı'!$A:$H,8,0)</f>
        <v>0</v>
      </c>
      <c r="BQ128" s="71">
        <f>VLOOKUP($A:$A,'9-Dünya Yıllar Birim İthalatı'!$A:$N,2,0)</f>
        <v>0</v>
      </c>
      <c r="BR128" s="75">
        <f>VLOOKUP($A:$A,'9-Dünya Yıllar Birim İthalatı'!$A:$N,3,0)</f>
        <v>0</v>
      </c>
      <c r="BS128" s="71">
        <f>VLOOKUP($A:$A,'9-Dünya Yıllar Birim İthalatı'!$A:$N,4,0)</f>
        <v>357</v>
      </c>
      <c r="BT128" s="75" t="str">
        <f>VLOOKUP($A:$A,'9-Dünya Yıllar Birim İthalatı'!$A:$N,5,0)</f>
        <v>US Dollar/Tons</v>
      </c>
      <c r="BU128" s="71">
        <f>VLOOKUP($A:$A,'9-Dünya Yıllar Birim İthalatı'!$A:$N,6,0)</f>
        <v>0</v>
      </c>
      <c r="BV128" s="75">
        <f>VLOOKUP($A:$A,'9-Dünya Yıllar Birim İthalatı'!$A:$N,7,0)</f>
        <v>0</v>
      </c>
      <c r="BW128" s="71">
        <f>VLOOKUP($A:$A,'9-Dünya Yıllar Birim İthalatı'!$A:$N,8,0)</f>
        <v>500</v>
      </c>
      <c r="BX128" s="75" t="str">
        <f>VLOOKUP($A:$A,'9-Dünya Yıllar Birim İthalatı'!$A:$N,9,0)</f>
        <v>US Dollar/Tons</v>
      </c>
      <c r="BY128" s="71">
        <f>VLOOKUP($A:$A,'9-Dünya Yıllar Birim İthalatı'!$A:$N,10,0)</f>
        <v>321</v>
      </c>
      <c r="BZ128" s="75" t="str">
        <f>VLOOKUP($A:$A,'9-Dünya Yıllar Birim İthalatı'!$A:$N,11,0)</f>
        <v>US Dollar/Tons</v>
      </c>
      <c r="CA128" s="71">
        <f>VLOOKUP($A:$A,'9-Dünya Yıllar Birim İthalatı'!$A:$N,12,0)</f>
        <v>9</v>
      </c>
      <c r="CB128" s="75">
        <f>VLOOKUP($A:$A,'9-Dünya Yıllar Birim İthalatı'!$A:$N,13,0)</f>
        <v>28</v>
      </c>
      <c r="CC128" s="71" t="str">
        <f>VLOOKUP($A:$A,'9-Dünya Yıllar Birim İthalatı'!$A:$N,14,0)</f>
        <v>Tons</v>
      </c>
    </row>
    <row r="129" spans="1:81" ht="27.6" x14ac:dyDescent="0.3">
      <c r="A129" s="69" t="s">
        <v>47</v>
      </c>
      <c r="B129" s="73">
        <v>0</v>
      </c>
      <c r="C129" s="73">
        <v>0</v>
      </c>
      <c r="D129" s="73">
        <v>0</v>
      </c>
      <c r="E129" s="73">
        <v>3</v>
      </c>
      <c r="F129" s="77">
        <v>8</v>
      </c>
      <c r="G129" s="73">
        <f t="shared" si="5"/>
        <v>166.66666666666669</v>
      </c>
      <c r="H129" s="77">
        <f t="shared" si="6"/>
        <v>4.1298166567895221E-4</v>
      </c>
      <c r="I129" s="69" t="e">
        <f>VLOOKUP($A:$A,'2- Dünya Çeyrek Yıllar İthalatı'!$A:$F,2,0)</f>
        <v>#N/A</v>
      </c>
      <c r="J129" s="69" t="e">
        <f>VLOOKUP($A:$A,'2- Dünya Çeyrek Yıllar İthalatı'!$A:$F,3,0)</f>
        <v>#N/A</v>
      </c>
      <c r="K129" s="69" t="e">
        <f>VLOOKUP($A:$A,'2- Dünya Çeyrek Yıllar İthalatı'!$A:$F,4,0)</f>
        <v>#N/A</v>
      </c>
      <c r="L129" s="69" t="e">
        <f>VLOOKUP($A:$A,'2- Dünya Çeyrek Yıllar İthalatı'!$A:$F,5,0)</f>
        <v>#N/A</v>
      </c>
      <c r="M129" s="69" t="e">
        <f>VLOOKUP($A:$A,'2- Dünya Çeyrek Yıllar İthalatı'!$A:$F,6,0)</f>
        <v>#N/A</v>
      </c>
      <c r="N129" s="69" t="e">
        <f t="shared" si="7"/>
        <v>#N/A</v>
      </c>
      <c r="O129" s="69">
        <f>VLOOKUP($A:$A,'3-TR İhracat Göstergeleri'!$A:$P,2,0)</f>
        <v>0</v>
      </c>
      <c r="P129" s="73">
        <f>VLOOKUP($A:$A,'3-TR İhracat Göstergeleri'!$A:$P,3,0)</f>
        <v>0</v>
      </c>
      <c r="Q129" s="69">
        <f>VLOOKUP($A:$A,'3-TR İhracat Göstergeleri'!$A:$P,4,0)</f>
        <v>0</v>
      </c>
      <c r="R129" s="73">
        <f>VLOOKUP($A:$A,'3-TR İhracat Göstergeleri'!$A:$P,5,0)</f>
        <v>0</v>
      </c>
      <c r="S129" s="69">
        <f>VLOOKUP($A:$A,'3-TR İhracat Göstergeleri'!$A:$P,6,0)</f>
        <v>0</v>
      </c>
      <c r="T129" s="73">
        <f>VLOOKUP($A:$A,'3-TR İhracat Göstergeleri'!$A:$P,7,0)</f>
        <v>0</v>
      </c>
      <c r="U129" s="69">
        <f>VLOOKUP($A:$A,'3-TR İhracat Göstergeleri'!$A:$P,8,0)</f>
        <v>0</v>
      </c>
      <c r="V129" s="73">
        <f>VLOOKUP($A:$A,'3-TR İhracat Göstergeleri'!$A:$P,9,0)</f>
        <v>0</v>
      </c>
      <c r="W129" s="69">
        <f>VLOOKUP($A:$A,'3-TR İhracat Göstergeleri'!$A:$P,10,0)</f>
        <v>0</v>
      </c>
      <c r="X129" s="73">
        <f>VLOOKUP($A:$A,'3-TR İhracat Göstergeleri'!$A:$P,11,0)</f>
        <v>126</v>
      </c>
      <c r="Y129" s="69">
        <f>VLOOKUP($A:$A,'3-TR İhracat Göstergeleri'!$A:$P,12,0)</f>
        <v>4.1298081291143215E-4</v>
      </c>
      <c r="Z129" s="73">
        <f>VLOOKUP($A:$A,'3-TR İhracat Göstergeleri'!$A:$P,13,0)</f>
        <v>6</v>
      </c>
      <c r="AA129" s="69">
        <f>VLOOKUP($A:$A,'3-TR İhracat Göstergeleri'!$A:$P,14,0)</f>
        <v>11219</v>
      </c>
      <c r="AB129" s="73" t="str">
        <f>VLOOKUP($A:$A,'3-TR İhracat Göstergeleri'!$A:$P,15,0)</f>
        <v>0.78</v>
      </c>
      <c r="AC129" s="69">
        <f>VLOOKUP($A:$A,'3-TR İhracat Göstergeleri'!$A:$P,16,0)</f>
        <v>2</v>
      </c>
      <c r="AD129" s="73">
        <f>VLOOKUP($A:$A,'4-Dünya İthahalat Göstergeleri'!$A:$M,2,0)</f>
        <v>8</v>
      </c>
      <c r="AE129" s="69">
        <f>VLOOKUP($A:$A,'4-Dünya İthahalat Göstergeleri'!$A:$M,3,0)</f>
        <v>-8</v>
      </c>
      <c r="AF129" s="73">
        <f>VLOOKUP($A:$A,'4-Dünya İthahalat Göstergeleri'!$A:$M,4,0)</f>
        <v>2</v>
      </c>
      <c r="AG129" s="69" t="str">
        <f>VLOOKUP($A:$A,'4-Dünya İthahalat Göstergeleri'!$A:$M,5,0)</f>
        <v>Tons</v>
      </c>
      <c r="AH129" s="73">
        <f>VLOOKUP($A:$A,'4-Dünya İthahalat Göstergeleri'!$A:$M,6,0)</f>
        <v>4000</v>
      </c>
      <c r="AI129" s="69">
        <f>VLOOKUP($A:$A,'4-Dünya İthahalat Göstergeleri'!$A:$M,7,0)</f>
        <v>6</v>
      </c>
      <c r="AJ129" s="73">
        <f>VLOOKUP($A:$A,'4-Dünya İthahalat Göstergeleri'!$A:$M,8,0)</f>
        <v>0</v>
      </c>
      <c r="AK129" s="69">
        <f>VLOOKUP($A:$A,'4-Dünya İthahalat Göstergeleri'!$A:$M,9,0)</f>
        <v>198</v>
      </c>
      <c r="AL129" s="73">
        <f>VLOOKUP($A:$A,'4-Dünya İthahalat Göstergeleri'!$A:$M,10,0)</f>
        <v>4.1298081291143215E-4</v>
      </c>
      <c r="AM129" s="69">
        <f>VLOOKUP($A:$A,'4-Dünya İthahalat Göstergeleri'!$A:$M,11,0)</f>
        <v>11219</v>
      </c>
      <c r="AN129" s="73" t="str">
        <f>VLOOKUP($A:$A,'4-Dünya İthahalat Göstergeleri'!$A:$M,12,0)</f>
        <v>0.78</v>
      </c>
      <c r="AO129" s="69">
        <f>VLOOKUP($A:$A,'4-Dünya İthahalat Göstergeleri'!$A:$M,13,0)</f>
        <v>2</v>
      </c>
      <c r="AP129" s="73" t="e">
        <f>VLOOKUP($A:$A,'5-Dünya Yıllar İhracatı'!$A:$F,2,0)</f>
        <v>#N/A</v>
      </c>
      <c r="AQ129" s="69" t="e">
        <f>VLOOKUP($A:$A,'5-Dünya Yıllar İhracatı'!$A:$F,3,0)</f>
        <v>#N/A</v>
      </c>
      <c r="AR129" s="73" t="e">
        <f>VLOOKUP($A:$A,'5-Dünya Yıllar İhracatı'!$A:$F,4,0)</f>
        <v>#N/A</v>
      </c>
      <c r="AS129" s="69" t="e">
        <f>VLOOKUP($A:$A,'5-Dünya Yıllar İhracatı'!$A:$F,5,0)</f>
        <v>#N/A</v>
      </c>
      <c r="AT129" s="73" t="e">
        <f>VLOOKUP($A:$A,'5-Dünya Yıllar İhracatı'!$A:$F,6,0)</f>
        <v>#N/A</v>
      </c>
      <c r="AU129" s="69" t="e">
        <f t="shared" si="8"/>
        <v>#N/A</v>
      </c>
      <c r="AV129" s="73" t="e">
        <f t="shared" si="9"/>
        <v>#N/A</v>
      </c>
      <c r="AW129" s="69">
        <f>VLOOKUP($A:$A,'6-TR Yıllar İhracatı'!$A:$H,2,0)</f>
        <v>0</v>
      </c>
      <c r="AX129" s="73">
        <f>VLOOKUP($A:$A,'6-TR Yıllar İhracatı'!$A:$H,3,0)</f>
        <v>0</v>
      </c>
      <c r="AY129" s="69">
        <f>VLOOKUP($A:$A,'6-TR Yıllar İhracatı'!$A:$H,4,0)</f>
        <v>3</v>
      </c>
      <c r="AZ129" s="73">
        <f>VLOOKUP($A:$A,'6-TR Yıllar İhracatı'!$A:$H,5,0)</f>
        <v>0</v>
      </c>
      <c r="BA129" s="69">
        <f>VLOOKUP($A:$A,'6-TR Yıllar İhracatı'!$A:$H,6,0)</f>
        <v>0</v>
      </c>
      <c r="BB129" s="73" t="e">
        <f>VLOOKUP($A:$A,'6-TR Yıllar İhracatı'!$A:$H,7,0)</f>
        <v>#DIV/0!</v>
      </c>
      <c r="BC129" s="69">
        <f>VLOOKUP($A:$A,'6-TR Yıllar İhracatı'!$A:$H,8,0)</f>
        <v>0</v>
      </c>
      <c r="BD129" s="73" t="e">
        <f>VLOOKUP($A:$A,'7-TR Çeyrek Yıllar İhracatı'!$A:$H,2,0)</f>
        <v>#N/A</v>
      </c>
      <c r="BE129" s="69" t="e">
        <f>VLOOKUP($A:$A,'7-TR Çeyrek Yıllar İhracatı'!$A:$H,3,0)</f>
        <v>#N/A</v>
      </c>
      <c r="BF129" s="73" t="e">
        <f>VLOOKUP($A:$A,'7-TR Çeyrek Yıllar İhracatı'!$A:$H,4,0)</f>
        <v>#N/A</v>
      </c>
      <c r="BG129" s="69" t="e">
        <f>VLOOKUP($A:$A,'7-TR Çeyrek Yıllar İhracatı'!$A:$H,5,0)</f>
        <v>#N/A</v>
      </c>
      <c r="BH129" s="73" t="e">
        <f>VLOOKUP($A:$A,'7-TR Çeyrek Yıllar İhracatı'!$A:$H,6,0)</f>
        <v>#N/A</v>
      </c>
      <c r="BI129" s="69" t="e">
        <f>VLOOKUP($A:$A,'7-TR Çeyrek Yıllar İhracatı'!$A:$H,7,0)</f>
        <v>#N/A</v>
      </c>
      <c r="BJ129" s="73">
        <f>VLOOKUP($A:$A,'8- TR Yıllar Birim İhracatı'!$A:$H,2,0)</f>
        <v>0</v>
      </c>
      <c r="BK129" s="69">
        <f>VLOOKUP($A:$A,'8- TR Yıllar Birim İhracatı'!$A:$H,3,0)</f>
        <v>0</v>
      </c>
      <c r="BL129" s="73">
        <f>VLOOKUP($A:$A,'8- TR Yıllar Birim İhracatı'!$A:$H,4,0)</f>
        <v>0</v>
      </c>
      <c r="BM129" s="69">
        <f>VLOOKUP($A:$A,'8- TR Yıllar Birim İhracatı'!$A:$H,5,0)</f>
        <v>0</v>
      </c>
      <c r="BN129" s="73">
        <f>VLOOKUP($A:$A,'8- TR Yıllar Birim İhracatı'!$A:$H,6,0)</f>
        <v>0</v>
      </c>
      <c r="BO129" s="69">
        <f>VLOOKUP($A:$A,'8- TR Yıllar Birim İhracatı'!$A:$H,7,0)</f>
        <v>0</v>
      </c>
      <c r="BP129" s="73">
        <f>VLOOKUP($A:$A,'8- TR Yıllar Birim İhracatı'!$A:$H,8,0)</f>
        <v>0</v>
      </c>
      <c r="BQ129" s="69">
        <f>VLOOKUP($A:$A,'9-Dünya Yıllar Birim İthalatı'!$A:$N,2,0)</f>
        <v>0</v>
      </c>
      <c r="BR129" s="73">
        <f>VLOOKUP($A:$A,'9-Dünya Yıllar Birim İthalatı'!$A:$N,3,0)</f>
        <v>0</v>
      </c>
      <c r="BS129" s="69">
        <f>VLOOKUP($A:$A,'9-Dünya Yıllar Birim İthalatı'!$A:$N,4,0)</f>
        <v>0</v>
      </c>
      <c r="BT129" s="73">
        <f>VLOOKUP($A:$A,'9-Dünya Yıllar Birim İthalatı'!$A:$N,5,0)</f>
        <v>0</v>
      </c>
      <c r="BU129" s="69">
        <f>VLOOKUP($A:$A,'9-Dünya Yıllar Birim İthalatı'!$A:$N,6,0)</f>
        <v>0</v>
      </c>
      <c r="BV129" s="73">
        <f>VLOOKUP($A:$A,'9-Dünya Yıllar Birim İthalatı'!$A:$N,7,0)</f>
        <v>0</v>
      </c>
      <c r="BW129" s="69">
        <f>VLOOKUP($A:$A,'9-Dünya Yıllar Birim İthalatı'!$A:$N,8,0)</f>
        <v>1500</v>
      </c>
      <c r="BX129" s="73" t="str">
        <f>VLOOKUP($A:$A,'9-Dünya Yıllar Birim İthalatı'!$A:$N,9,0)</f>
        <v>US Dollar/Tons</v>
      </c>
      <c r="BY129" s="69">
        <f>VLOOKUP($A:$A,'9-Dünya Yıllar Birim İthalatı'!$A:$N,10,0)</f>
        <v>4000</v>
      </c>
      <c r="BZ129" s="73" t="str">
        <f>VLOOKUP($A:$A,'9-Dünya Yıllar Birim İthalatı'!$A:$N,11,0)</f>
        <v>US Dollar/Tons</v>
      </c>
      <c r="CA129" s="69">
        <f>VLOOKUP($A:$A,'9-Dünya Yıllar Birim İthalatı'!$A:$N,12,0)</f>
        <v>8</v>
      </c>
      <c r="CB129" s="73">
        <f>VLOOKUP($A:$A,'9-Dünya Yıllar Birim İthalatı'!$A:$N,13,0)</f>
        <v>2</v>
      </c>
      <c r="CC129" s="69" t="str">
        <f>VLOOKUP($A:$A,'9-Dünya Yıllar Birim İthalatı'!$A:$N,14,0)</f>
        <v>Tons</v>
      </c>
    </row>
    <row r="130" spans="1:81" ht="27.6" x14ac:dyDescent="0.3">
      <c r="A130" s="71" t="s">
        <v>46</v>
      </c>
      <c r="B130" s="75">
        <v>3</v>
      </c>
      <c r="C130" s="75">
        <v>6</v>
      </c>
      <c r="D130" s="75">
        <v>6</v>
      </c>
      <c r="E130" s="75">
        <v>3</v>
      </c>
      <c r="F130" s="76">
        <v>8</v>
      </c>
      <c r="G130" s="75">
        <f t="shared" si="5"/>
        <v>166.66666666666669</v>
      </c>
      <c r="H130" s="76">
        <f t="shared" si="6"/>
        <v>4.1298166567895221E-4</v>
      </c>
      <c r="I130" s="71">
        <f>VLOOKUP($A:$A,'2- Dünya Çeyrek Yıllar İthalatı'!$A:$F,2,0)</f>
        <v>7</v>
      </c>
      <c r="J130" s="71">
        <f>VLOOKUP($A:$A,'2- Dünya Çeyrek Yıllar İthalatı'!$A:$F,3,0)</f>
        <v>1</v>
      </c>
      <c r="K130" s="71">
        <f>VLOOKUP($A:$A,'2- Dünya Çeyrek Yıllar İthalatı'!$A:$F,4,0)</f>
        <v>0</v>
      </c>
      <c r="L130" s="71">
        <f>VLOOKUP($A:$A,'2- Dünya Çeyrek Yıllar İthalatı'!$A:$F,5,0)</f>
        <v>0</v>
      </c>
      <c r="M130" s="71">
        <f>VLOOKUP($A:$A,'2- Dünya Çeyrek Yıllar İthalatı'!$A:$F,6,0)</f>
        <v>0</v>
      </c>
      <c r="N130" s="71">
        <f t="shared" si="7"/>
        <v>-100</v>
      </c>
      <c r="O130" s="71">
        <f>VLOOKUP($A:$A,'3-TR İhracat Göstergeleri'!$A:$P,2,0)</f>
        <v>0</v>
      </c>
      <c r="P130" s="75">
        <f>VLOOKUP($A:$A,'3-TR İhracat Göstergeleri'!$A:$P,3,0)</f>
        <v>0</v>
      </c>
      <c r="Q130" s="71">
        <f>VLOOKUP($A:$A,'3-TR İhracat Göstergeleri'!$A:$P,4,0)</f>
        <v>0</v>
      </c>
      <c r="R130" s="75">
        <f>VLOOKUP($A:$A,'3-TR İhracat Göstergeleri'!$A:$P,5,0)</f>
        <v>0</v>
      </c>
      <c r="S130" s="71">
        <f>VLOOKUP($A:$A,'3-TR İhracat Göstergeleri'!$A:$P,6,0)</f>
        <v>0</v>
      </c>
      <c r="T130" s="75">
        <f>VLOOKUP($A:$A,'3-TR İhracat Göstergeleri'!$A:$P,7,0)</f>
        <v>0</v>
      </c>
      <c r="U130" s="71">
        <f>VLOOKUP($A:$A,'3-TR İhracat Göstergeleri'!$A:$P,8,0)</f>
        <v>0</v>
      </c>
      <c r="V130" s="75">
        <f>VLOOKUP($A:$A,'3-TR İhracat Göstergeleri'!$A:$P,9,0)</f>
        <v>0</v>
      </c>
      <c r="W130" s="71">
        <f>VLOOKUP($A:$A,'3-TR İhracat Göstergeleri'!$A:$P,10,0)</f>
        <v>0</v>
      </c>
      <c r="X130" s="75">
        <f>VLOOKUP($A:$A,'3-TR İhracat Göstergeleri'!$A:$P,11,0)</f>
        <v>129</v>
      </c>
      <c r="Y130" s="71">
        <f>VLOOKUP($A:$A,'3-TR İhracat Göstergeleri'!$A:$P,12,0)</f>
        <v>4.1298081291143215E-4</v>
      </c>
      <c r="Z130" s="75">
        <f>VLOOKUP($A:$A,'3-TR İhracat Göstergeleri'!$A:$P,13,0)</f>
        <v>11</v>
      </c>
      <c r="AA130" s="71">
        <f>VLOOKUP($A:$A,'3-TR İhracat Göstergeleri'!$A:$P,14,0)</f>
        <v>12112</v>
      </c>
      <c r="AB130" s="75" t="str">
        <f>VLOOKUP($A:$A,'3-TR İhracat Göstergeleri'!$A:$P,15,0)</f>
        <v>0.78</v>
      </c>
      <c r="AC130" s="71">
        <f>VLOOKUP($A:$A,'3-TR İhracat Göstergeleri'!$A:$P,16,0)</f>
        <v>5</v>
      </c>
      <c r="AD130" s="75">
        <f>VLOOKUP($A:$A,'4-Dünya İthahalat Göstergeleri'!$A:$M,2,0)</f>
        <v>8</v>
      </c>
      <c r="AE130" s="71">
        <f>VLOOKUP($A:$A,'4-Dünya İthahalat Göstergeleri'!$A:$M,3,0)</f>
        <v>-8</v>
      </c>
      <c r="AF130" s="75">
        <f>VLOOKUP($A:$A,'4-Dünya İthahalat Göstergeleri'!$A:$M,4,0)</f>
        <v>3</v>
      </c>
      <c r="AG130" s="71" t="str">
        <f>VLOOKUP($A:$A,'4-Dünya İthahalat Göstergeleri'!$A:$M,5,0)</f>
        <v>Tons</v>
      </c>
      <c r="AH130" s="75">
        <f>VLOOKUP($A:$A,'4-Dünya İthahalat Göstergeleri'!$A:$M,6,0)</f>
        <v>2667</v>
      </c>
      <c r="AI130" s="71">
        <f>VLOOKUP($A:$A,'4-Dünya İthahalat Göstergeleri'!$A:$M,7,0)</f>
        <v>11</v>
      </c>
      <c r="AJ130" s="75">
        <f>VLOOKUP($A:$A,'4-Dünya İthahalat Göstergeleri'!$A:$M,8,0)</f>
        <v>32</v>
      </c>
      <c r="AK130" s="71">
        <f>VLOOKUP($A:$A,'4-Dünya İthahalat Göstergeleri'!$A:$M,9,0)</f>
        <v>209</v>
      </c>
      <c r="AL130" s="75">
        <f>VLOOKUP($A:$A,'4-Dünya İthahalat Göstergeleri'!$A:$M,10,0)</f>
        <v>4.1298081291143215E-4</v>
      </c>
      <c r="AM130" s="71">
        <f>VLOOKUP($A:$A,'4-Dünya İthahalat Göstergeleri'!$A:$M,11,0)</f>
        <v>12112</v>
      </c>
      <c r="AN130" s="75" t="str">
        <f>VLOOKUP($A:$A,'4-Dünya İthahalat Göstergeleri'!$A:$M,12,0)</f>
        <v>0.78</v>
      </c>
      <c r="AO130" s="71">
        <f>VLOOKUP($A:$A,'4-Dünya İthahalat Göstergeleri'!$A:$M,13,0)</f>
        <v>45326</v>
      </c>
      <c r="AP130" s="75" t="e">
        <f>VLOOKUP($A:$A,'5-Dünya Yıllar İhracatı'!$A:$F,2,0)</f>
        <v>#N/A</v>
      </c>
      <c r="AQ130" s="71" t="e">
        <f>VLOOKUP($A:$A,'5-Dünya Yıllar İhracatı'!$A:$F,3,0)</f>
        <v>#N/A</v>
      </c>
      <c r="AR130" s="75" t="e">
        <f>VLOOKUP($A:$A,'5-Dünya Yıllar İhracatı'!$A:$F,4,0)</f>
        <v>#N/A</v>
      </c>
      <c r="AS130" s="71" t="e">
        <f>VLOOKUP($A:$A,'5-Dünya Yıllar İhracatı'!$A:$F,5,0)</f>
        <v>#N/A</v>
      </c>
      <c r="AT130" s="75" t="e">
        <f>VLOOKUP($A:$A,'5-Dünya Yıllar İhracatı'!$A:$F,6,0)</f>
        <v>#N/A</v>
      </c>
      <c r="AU130" s="71" t="e">
        <f t="shared" si="8"/>
        <v>#N/A</v>
      </c>
      <c r="AV130" s="75" t="e">
        <f t="shared" si="9"/>
        <v>#N/A</v>
      </c>
      <c r="AW130" s="71" t="e">
        <f>VLOOKUP($A:$A,'6-TR Yıllar İhracatı'!$A:$H,2,0)</f>
        <v>#N/A</v>
      </c>
      <c r="AX130" s="75" t="e">
        <f>VLOOKUP($A:$A,'6-TR Yıllar İhracatı'!$A:$H,3,0)</f>
        <v>#N/A</v>
      </c>
      <c r="AY130" s="71" t="e">
        <f>VLOOKUP($A:$A,'6-TR Yıllar İhracatı'!$A:$H,4,0)</f>
        <v>#N/A</v>
      </c>
      <c r="AZ130" s="75" t="e">
        <f>VLOOKUP($A:$A,'6-TR Yıllar İhracatı'!$A:$H,5,0)</f>
        <v>#N/A</v>
      </c>
      <c r="BA130" s="71" t="e">
        <f>VLOOKUP($A:$A,'6-TR Yıllar İhracatı'!$A:$H,6,0)</f>
        <v>#N/A</v>
      </c>
      <c r="BB130" s="75" t="e">
        <f>VLOOKUP($A:$A,'6-TR Yıllar İhracatı'!$A:$H,7,0)</f>
        <v>#N/A</v>
      </c>
      <c r="BC130" s="71" t="e">
        <f>VLOOKUP($A:$A,'6-TR Yıllar İhracatı'!$A:$H,8,0)</f>
        <v>#N/A</v>
      </c>
      <c r="BD130" s="75" t="e">
        <f>VLOOKUP($A:$A,'7-TR Çeyrek Yıllar İhracatı'!$A:$H,2,0)</f>
        <v>#N/A</v>
      </c>
      <c r="BE130" s="71" t="e">
        <f>VLOOKUP($A:$A,'7-TR Çeyrek Yıllar İhracatı'!$A:$H,3,0)</f>
        <v>#N/A</v>
      </c>
      <c r="BF130" s="75" t="e">
        <f>VLOOKUP($A:$A,'7-TR Çeyrek Yıllar İhracatı'!$A:$H,4,0)</f>
        <v>#N/A</v>
      </c>
      <c r="BG130" s="71" t="e">
        <f>VLOOKUP($A:$A,'7-TR Çeyrek Yıllar İhracatı'!$A:$H,5,0)</f>
        <v>#N/A</v>
      </c>
      <c r="BH130" s="75" t="e">
        <f>VLOOKUP($A:$A,'7-TR Çeyrek Yıllar İhracatı'!$A:$H,6,0)</f>
        <v>#N/A</v>
      </c>
      <c r="BI130" s="71" t="e">
        <f>VLOOKUP($A:$A,'7-TR Çeyrek Yıllar İhracatı'!$A:$H,7,0)</f>
        <v>#N/A</v>
      </c>
      <c r="BJ130" s="75" t="e">
        <f>VLOOKUP($A:$A,'8- TR Yıllar Birim İhracatı'!$A:$H,2,0)</f>
        <v>#N/A</v>
      </c>
      <c r="BK130" s="71" t="e">
        <f>VLOOKUP($A:$A,'8- TR Yıllar Birim İhracatı'!$A:$H,3,0)</f>
        <v>#N/A</v>
      </c>
      <c r="BL130" s="75" t="e">
        <f>VLOOKUP($A:$A,'8- TR Yıllar Birim İhracatı'!$A:$H,4,0)</f>
        <v>#N/A</v>
      </c>
      <c r="BM130" s="71" t="e">
        <f>VLOOKUP($A:$A,'8- TR Yıllar Birim İhracatı'!$A:$H,5,0)</f>
        <v>#N/A</v>
      </c>
      <c r="BN130" s="75" t="e">
        <f>VLOOKUP($A:$A,'8- TR Yıllar Birim İhracatı'!$A:$H,6,0)</f>
        <v>#N/A</v>
      </c>
      <c r="BO130" s="71" t="e">
        <f>VLOOKUP($A:$A,'8- TR Yıllar Birim İhracatı'!$A:$H,7,0)</f>
        <v>#N/A</v>
      </c>
      <c r="BP130" s="75" t="e">
        <f>VLOOKUP($A:$A,'8- TR Yıllar Birim İhracatı'!$A:$H,8,0)</f>
        <v>#N/A</v>
      </c>
      <c r="BQ130" s="71">
        <f>VLOOKUP($A:$A,'9-Dünya Yıllar Birim İthalatı'!$A:$N,2,0)</f>
        <v>3000</v>
      </c>
      <c r="BR130" s="75" t="str">
        <f>VLOOKUP($A:$A,'9-Dünya Yıllar Birim İthalatı'!$A:$N,3,0)</f>
        <v>US Dollar/Tons</v>
      </c>
      <c r="BS130" s="71">
        <f>VLOOKUP($A:$A,'9-Dünya Yıllar Birim İthalatı'!$A:$N,4,0)</f>
        <v>6000</v>
      </c>
      <c r="BT130" s="75" t="str">
        <f>VLOOKUP($A:$A,'9-Dünya Yıllar Birim İthalatı'!$A:$N,5,0)</f>
        <v>US Dollar/Tons</v>
      </c>
      <c r="BU130" s="71">
        <f>VLOOKUP($A:$A,'9-Dünya Yıllar Birim İthalatı'!$A:$N,6,0)</f>
        <v>3000</v>
      </c>
      <c r="BV130" s="75" t="str">
        <f>VLOOKUP($A:$A,'9-Dünya Yıllar Birim İthalatı'!$A:$N,7,0)</f>
        <v>US Dollar/Tons</v>
      </c>
      <c r="BW130" s="71">
        <f>VLOOKUP($A:$A,'9-Dünya Yıllar Birim İthalatı'!$A:$N,8,0)</f>
        <v>0</v>
      </c>
      <c r="BX130" s="75" t="str">
        <f>VLOOKUP($A:$A,'9-Dünya Yıllar Birim İthalatı'!$A:$N,9,0)</f>
        <v>US Dollar/Tons</v>
      </c>
      <c r="BY130" s="71">
        <f>VLOOKUP($A:$A,'9-Dünya Yıllar Birim İthalatı'!$A:$N,10,0)</f>
        <v>2667</v>
      </c>
      <c r="BZ130" s="75" t="str">
        <f>VLOOKUP($A:$A,'9-Dünya Yıllar Birim İthalatı'!$A:$N,11,0)</f>
        <v>US Dollar/Tons</v>
      </c>
      <c r="CA130" s="71">
        <f>VLOOKUP($A:$A,'9-Dünya Yıllar Birim İthalatı'!$A:$N,12,0)</f>
        <v>8</v>
      </c>
      <c r="CB130" s="75">
        <f>VLOOKUP($A:$A,'9-Dünya Yıllar Birim İthalatı'!$A:$N,13,0)</f>
        <v>3</v>
      </c>
      <c r="CC130" s="71" t="str">
        <f>VLOOKUP($A:$A,'9-Dünya Yıllar Birim İthalatı'!$A:$N,14,0)</f>
        <v>Tons</v>
      </c>
    </row>
    <row r="131" spans="1:81" ht="27.6" x14ac:dyDescent="0.3">
      <c r="A131" s="69" t="s">
        <v>45</v>
      </c>
      <c r="B131" s="73"/>
      <c r="C131" s="73"/>
      <c r="D131" s="73"/>
      <c r="E131" s="77">
        <v>3</v>
      </c>
      <c r="F131" s="77">
        <v>8</v>
      </c>
      <c r="G131" s="77">
        <f t="shared" si="5"/>
        <v>166.66666666666669</v>
      </c>
      <c r="H131" s="77">
        <f t="shared" si="6"/>
        <v>4.1298166567895221E-4</v>
      </c>
      <c r="I131" s="69" t="e">
        <f>VLOOKUP($A:$A,'2- Dünya Çeyrek Yıllar İthalatı'!$A:$F,2,0)</f>
        <v>#N/A</v>
      </c>
      <c r="J131" s="69" t="e">
        <f>VLOOKUP($A:$A,'2- Dünya Çeyrek Yıllar İthalatı'!$A:$F,3,0)</f>
        <v>#N/A</v>
      </c>
      <c r="K131" s="69" t="e">
        <f>VLOOKUP($A:$A,'2- Dünya Çeyrek Yıllar İthalatı'!$A:$F,4,0)</f>
        <v>#N/A</v>
      </c>
      <c r="L131" s="69" t="e">
        <f>VLOOKUP($A:$A,'2- Dünya Çeyrek Yıllar İthalatı'!$A:$F,5,0)</f>
        <v>#N/A</v>
      </c>
      <c r="M131" s="69" t="e">
        <f>VLOOKUP($A:$A,'2- Dünya Çeyrek Yıllar İthalatı'!$A:$F,6,0)</f>
        <v>#N/A</v>
      </c>
      <c r="N131" s="69" t="e">
        <f t="shared" si="7"/>
        <v>#N/A</v>
      </c>
      <c r="O131" s="69">
        <f>VLOOKUP($A:$A,'3-TR İhracat Göstergeleri'!$A:$P,2,0)</f>
        <v>8</v>
      </c>
      <c r="P131" s="73">
        <f>VLOOKUP($A:$A,'3-TR İhracat Göstergeleri'!$A:$P,3,0)</f>
        <v>8</v>
      </c>
      <c r="Q131" s="69">
        <f>VLOOKUP($A:$A,'3-TR İhracat Göstergeleri'!$A:$P,4,0)</f>
        <v>3.7543703217026068E-3</v>
      </c>
      <c r="R131" s="73">
        <f>VLOOKUP($A:$A,'3-TR İhracat Göstergeleri'!$A:$P,5,0)</f>
        <v>0</v>
      </c>
      <c r="S131" s="69" t="str">
        <f>VLOOKUP($A:$A,'3-TR İhracat Göstergeleri'!$A:$P,6,0)</f>
        <v>Tons</v>
      </c>
      <c r="T131" s="73">
        <f>VLOOKUP($A:$A,'3-TR İhracat Göstergeleri'!$A:$P,7,0)</f>
        <v>0</v>
      </c>
      <c r="U131" s="69">
        <f>VLOOKUP($A:$A,'3-TR İhracat Göstergeleri'!$A:$P,8,0)</f>
        <v>0</v>
      </c>
      <c r="V131" s="73">
        <f>VLOOKUP($A:$A,'3-TR İhracat Göstergeleri'!$A:$P,9,0)</f>
        <v>0</v>
      </c>
      <c r="W131" s="69">
        <f>VLOOKUP($A:$A,'3-TR İhracat Göstergeleri'!$A:$P,10,0)</f>
        <v>162</v>
      </c>
      <c r="X131" s="73">
        <f>VLOOKUP($A:$A,'3-TR İhracat Göstergeleri'!$A:$P,11,0)</f>
        <v>127</v>
      </c>
      <c r="Y131" s="69">
        <f>VLOOKUP($A:$A,'3-TR İhracat Göstergeleri'!$A:$P,12,0)</f>
        <v>4.1298081291143215E-4</v>
      </c>
      <c r="Z131" s="73">
        <f>VLOOKUP($A:$A,'3-TR İhracat Göstergeleri'!$A:$P,13,0)</f>
        <v>0</v>
      </c>
      <c r="AA131" s="69">
        <f>VLOOKUP($A:$A,'3-TR İhracat Göstergeleri'!$A:$P,14,0)</f>
        <v>0</v>
      </c>
      <c r="AB131" s="73">
        <f>VLOOKUP($A:$A,'3-TR İhracat Göstergeleri'!$A:$P,15,0)</f>
        <v>1</v>
      </c>
      <c r="AC131" s="69">
        <f>VLOOKUP($A:$A,'3-TR İhracat Göstergeleri'!$A:$P,16,0)</f>
        <v>0</v>
      </c>
      <c r="AD131" s="73">
        <f>VLOOKUP($A:$A,'4-Dünya İthahalat Göstergeleri'!$A:$M,2,0)</f>
        <v>8</v>
      </c>
      <c r="AE131" s="69">
        <f>VLOOKUP($A:$A,'4-Dünya İthahalat Göstergeleri'!$A:$M,3,0)</f>
        <v>-7</v>
      </c>
      <c r="AF131" s="73">
        <f>VLOOKUP($A:$A,'4-Dünya İthahalat Göstergeleri'!$A:$M,4,0)</f>
        <v>0</v>
      </c>
      <c r="AG131" s="69" t="str">
        <f>VLOOKUP($A:$A,'4-Dünya İthahalat Göstergeleri'!$A:$M,5,0)</f>
        <v>Tons</v>
      </c>
      <c r="AH131" s="73">
        <f>VLOOKUP($A:$A,'4-Dünya İthahalat Göstergeleri'!$A:$M,6,0)</f>
        <v>0</v>
      </c>
      <c r="AI131" s="69">
        <f>VLOOKUP($A:$A,'4-Dünya İthahalat Göstergeleri'!$A:$M,7,0)</f>
        <v>0</v>
      </c>
      <c r="AJ131" s="73">
        <f>VLOOKUP($A:$A,'4-Dünya İthahalat Göstergeleri'!$A:$M,8,0)</f>
        <v>0</v>
      </c>
      <c r="AK131" s="69">
        <f>VLOOKUP($A:$A,'4-Dünya İthahalat Göstergeleri'!$A:$M,9,0)</f>
        <v>162</v>
      </c>
      <c r="AL131" s="73">
        <f>VLOOKUP($A:$A,'4-Dünya İthahalat Göstergeleri'!$A:$M,10,0)</f>
        <v>4.1298081291143215E-4</v>
      </c>
      <c r="AM131" s="69">
        <f>VLOOKUP($A:$A,'4-Dünya İthahalat Göstergeleri'!$A:$M,11,0)</f>
        <v>0</v>
      </c>
      <c r="AN131" s="73">
        <f>VLOOKUP($A:$A,'4-Dünya İthahalat Göstergeleri'!$A:$M,12,0)</f>
        <v>1</v>
      </c>
      <c r="AO131" s="69" t="str">
        <f>VLOOKUP($A:$A,'4-Dünya İthahalat Göstergeleri'!$A:$M,13,0)</f>
        <v>...</v>
      </c>
      <c r="AP131" s="73">
        <f>VLOOKUP($A:$A,'5-Dünya Yıllar İhracatı'!$A:$F,2,0)</f>
        <v>0</v>
      </c>
      <c r="AQ131" s="69">
        <f>VLOOKUP($A:$A,'5-Dünya Yıllar İhracatı'!$A:$F,3,0)</f>
        <v>0</v>
      </c>
      <c r="AR131" s="73">
        <f>VLOOKUP($A:$A,'5-Dünya Yıllar İhracatı'!$A:$F,4,0)</f>
        <v>0</v>
      </c>
      <c r="AS131" s="69">
        <f>VLOOKUP($A:$A,'5-Dünya Yıllar İhracatı'!$A:$F,5,0)</f>
        <v>0</v>
      </c>
      <c r="AT131" s="73">
        <f>VLOOKUP($A:$A,'5-Dünya Yıllar İhracatı'!$A:$F,6,0)</f>
        <v>1</v>
      </c>
      <c r="AU131" s="69" t="e">
        <f t="shared" si="8"/>
        <v>#DIV/0!</v>
      </c>
      <c r="AV131" s="73" t="e">
        <f t="shared" si="9"/>
        <v>#DIV/0!</v>
      </c>
      <c r="AW131" s="69">
        <f>VLOOKUP($A:$A,'6-TR Yıllar İhracatı'!$A:$H,2,0)</f>
        <v>0</v>
      </c>
      <c r="AX131" s="73">
        <f>VLOOKUP($A:$A,'6-TR Yıllar İhracatı'!$A:$H,3,0)</f>
        <v>0</v>
      </c>
      <c r="AY131" s="69">
        <f>VLOOKUP($A:$A,'6-TR Yıllar İhracatı'!$A:$H,4,0)</f>
        <v>0</v>
      </c>
      <c r="AZ131" s="73">
        <f>VLOOKUP($A:$A,'6-TR Yıllar İhracatı'!$A:$H,5,0)</f>
        <v>3</v>
      </c>
      <c r="BA131" s="69">
        <f>VLOOKUP($A:$A,'6-TR Yıllar İhracatı'!$A:$H,6,0)</f>
        <v>8</v>
      </c>
      <c r="BB131" s="73">
        <f>VLOOKUP($A:$A,'6-TR Yıllar İhracatı'!$A:$H,7,0)</f>
        <v>1666.6666666666667</v>
      </c>
      <c r="BC131" s="69">
        <f>VLOOKUP($A:$A,'6-TR Yıllar İhracatı'!$A:$H,8,0)</f>
        <v>3.7543703217026068E-3</v>
      </c>
      <c r="BD131" s="73">
        <f>VLOOKUP($A:$A,'7-TR Çeyrek Yıllar İhracatı'!$A:$H,2,0)</f>
        <v>0</v>
      </c>
      <c r="BE131" s="69">
        <f>VLOOKUP($A:$A,'7-TR Çeyrek Yıllar İhracatı'!$A:$H,3,0)</f>
        <v>4</v>
      </c>
      <c r="BF131" s="73">
        <f>VLOOKUP($A:$A,'7-TR Çeyrek Yıllar İhracatı'!$A:$H,4,0)</f>
        <v>1</v>
      </c>
      <c r="BG131" s="69">
        <f>VLOOKUP($A:$A,'7-TR Çeyrek Yıllar İhracatı'!$A:$H,5,0)</f>
        <v>11</v>
      </c>
      <c r="BH131" s="73">
        <f>VLOOKUP($A:$A,'7-TR Çeyrek Yıllar İhracatı'!$A:$H,6,0)</f>
        <v>1</v>
      </c>
      <c r="BI131" s="69" t="e">
        <f>VLOOKUP($A:$A,'7-TR Çeyrek Yıllar İhracatı'!$A:$H,7,0)</f>
        <v>#DIV/0!</v>
      </c>
      <c r="BJ131" s="73">
        <f>VLOOKUP($A:$A,'8- TR Yıllar Birim İhracatı'!$A:$H,2,0)</f>
        <v>0</v>
      </c>
      <c r="BK131" s="69">
        <f>VLOOKUP($A:$A,'8- TR Yıllar Birim İhracatı'!$A:$H,3,0)</f>
        <v>0</v>
      </c>
      <c r="BL131" s="73">
        <f>VLOOKUP($A:$A,'8- TR Yıllar Birim İhracatı'!$A:$H,4,0)</f>
        <v>0</v>
      </c>
      <c r="BM131" s="69">
        <f>VLOOKUP($A:$A,'8- TR Yıllar Birim İhracatı'!$A:$H,5,0)</f>
        <v>0</v>
      </c>
      <c r="BN131" s="73">
        <f>VLOOKUP($A:$A,'8- TR Yıllar Birim İhracatı'!$A:$H,6,0)</f>
        <v>0</v>
      </c>
      <c r="BO131" s="69">
        <f>VLOOKUP($A:$A,'8- TR Yıllar Birim İhracatı'!$A:$H,7,0)</f>
        <v>8</v>
      </c>
      <c r="BP131" s="73">
        <f>VLOOKUP($A:$A,'8- TR Yıllar Birim İhracatı'!$A:$H,8,0)</f>
        <v>0</v>
      </c>
      <c r="BQ131" s="69">
        <f>VLOOKUP($A:$A,'9-Dünya Yıllar Birim İthalatı'!$A:$N,2,0)</f>
        <v>0</v>
      </c>
      <c r="BR131" s="73">
        <f>VLOOKUP($A:$A,'9-Dünya Yıllar Birim İthalatı'!$A:$N,3,0)</f>
        <v>0</v>
      </c>
      <c r="BS131" s="69">
        <f>VLOOKUP($A:$A,'9-Dünya Yıllar Birim İthalatı'!$A:$N,4,0)</f>
        <v>0</v>
      </c>
      <c r="BT131" s="73">
        <f>VLOOKUP($A:$A,'9-Dünya Yıllar Birim İthalatı'!$A:$N,5,0)</f>
        <v>0</v>
      </c>
      <c r="BU131" s="69">
        <f>VLOOKUP($A:$A,'9-Dünya Yıllar Birim İthalatı'!$A:$N,6,0)</f>
        <v>0</v>
      </c>
      <c r="BV131" s="73">
        <f>VLOOKUP($A:$A,'9-Dünya Yıllar Birim İthalatı'!$A:$N,7,0)</f>
        <v>0</v>
      </c>
      <c r="BW131" s="69">
        <f>VLOOKUP($A:$A,'9-Dünya Yıllar Birim İthalatı'!$A:$N,8,0)</f>
        <v>0</v>
      </c>
      <c r="BX131" s="73" t="str">
        <f>VLOOKUP($A:$A,'9-Dünya Yıllar Birim İthalatı'!$A:$N,9,0)</f>
        <v>US Dollar/Tons</v>
      </c>
      <c r="BY131" s="69">
        <f>VLOOKUP($A:$A,'9-Dünya Yıllar Birim İthalatı'!$A:$N,10,0)</f>
        <v>0</v>
      </c>
      <c r="BZ131" s="73" t="str">
        <f>VLOOKUP($A:$A,'9-Dünya Yıllar Birim İthalatı'!$A:$N,11,0)</f>
        <v>US Dollar/Tons</v>
      </c>
      <c r="CA131" s="69">
        <f>VLOOKUP($A:$A,'9-Dünya Yıllar Birim İthalatı'!$A:$N,12,0)</f>
        <v>8</v>
      </c>
      <c r="CB131" s="73">
        <f>VLOOKUP($A:$A,'9-Dünya Yıllar Birim İthalatı'!$A:$N,13,0)</f>
        <v>0</v>
      </c>
      <c r="CC131" s="69" t="str">
        <f>VLOOKUP($A:$A,'9-Dünya Yıllar Birim İthalatı'!$A:$N,14,0)</f>
        <v>Tons</v>
      </c>
    </row>
    <row r="132" spans="1:81" ht="27.6" x14ac:dyDescent="0.3">
      <c r="A132" s="71" t="s">
        <v>44</v>
      </c>
      <c r="B132" s="75">
        <v>0</v>
      </c>
      <c r="C132" s="75">
        <v>1</v>
      </c>
      <c r="D132" s="75">
        <v>0</v>
      </c>
      <c r="E132" s="75">
        <v>19</v>
      </c>
      <c r="F132" s="76">
        <v>8</v>
      </c>
      <c r="G132" s="75">
        <f t="shared" ref="G132:G176" si="10">(F132-E132)/E132*100</f>
        <v>-57.894736842105267</v>
      </c>
      <c r="H132" s="76">
        <f t="shared" ref="H132:H176" si="11">(F132/$F$3)*100</f>
        <v>4.1298166567895221E-4</v>
      </c>
      <c r="I132" s="71">
        <f>VLOOKUP($A:$A,'2- Dünya Çeyrek Yıllar İthalatı'!$A:$F,2,0)</f>
        <v>0</v>
      </c>
      <c r="J132" s="71">
        <f>VLOOKUP($A:$A,'2- Dünya Çeyrek Yıllar İthalatı'!$A:$F,3,0)</f>
        <v>0</v>
      </c>
      <c r="K132" s="71">
        <f>VLOOKUP($A:$A,'2- Dünya Çeyrek Yıllar İthalatı'!$A:$F,4,0)</f>
        <v>1</v>
      </c>
      <c r="L132" s="71">
        <f>VLOOKUP($A:$A,'2- Dünya Çeyrek Yıllar İthalatı'!$A:$F,5,0)</f>
        <v>0</v>
      </c>
      <c r="M132" s="71">
        <f>VLOOKUP($A:$A,'2- Dünya Çeyrek Yıllar İthalatı'!$A:$F,6,0)</f>
        <v>0</v>
      </c>
      <c r="N132" s="71" t="e">
        <f t="shared" ref="N132:N176" si="12">(M132-I132)/I132*100</f>
        <v>#DIV/0!</v>
      </c>
      <c r="O132" s="71">
        <f>VLOOKUP($A:$A,'3-TR İhracat Göstergeleri'!$A:$P,2,0)</f>
        <v>0</v>
      </c>
      <c r="P132" s="75">
        <f>VLOOKUP($A:$A,'3-TR İhracat Göstergeleri'!$A:$P,3,0)</f>
        <v>0</v>
      </c>
      <c r="Q132" s="71">
        <f>VLOOKUP($A:$A,'3-TR İhracat Göstergeleri'!$A:$P,4,0)</f>
        <v>0</v>
      </c>
      <c r="R132" s="75">
        <f>VLOOKUP($A:$A,'3-TR İhracat Göstergeleri'!$A:$P,5,0)</f>
        <v>0</v>
      </c>
      <c r="S132" s="71">
        <f>VLOOKUP($A:$A,'3-TR İhracat Göstergeleri'!$A:$P,6,0)</f>
        <v>0</v>
      </c>
      <c r="T132" s="75">
        <f>VLOOKUP($A:$A,'3-TR İhracat Göstergeleri'!$A:$P,7,0)</f>
        <v>0</v>
      </c>
      <c r="U132" s="71">
        <f>VLOOKUP($A:$A,'3-TR İhracat Göstergeleri'!$A:$P,8,0)</f>
        <v>0</v>
      </c>
      <c r="V132" s="75">
        <f>VLOOKUP($A:$A,'3-TR İhracat Göstergeleri'!$A:$P,9,0)</f>
        <v>0</v>
      </c>
      <c r="W132" s="71">
        <f>VLOOKUP($A:$A,'3-TR İhracat Göstergeleri'!$A:$P,10,0)</f>
        <v>0</v>
      </c>
      <c r="X132" s="75">
        <f>VLOOKUP($A:$A,'3-TR İhracat Göstergeleri'!$A:$P,11,0)</f>
        <v>128</v>
      </c>
      <c r="Y132" s="71">
        <f>VLOOKUP($A:$A,'3-TR İhracat Göstergeleri'!$A:$P,12,0)</f>
        <v>4.1298081291143215E-4</v>
      </c>
      <c r="Z132" s="75">
        <f>VLOOKUP($A:$A,'3-TR İhracat Göstergeleri'!$A:$P,13,0)</f>
        <v>0</v>
      </c>
      <c r="AA132" s="71">
        <f>VLOOKUP($A:$A,'3-TR İhracat Göstergeleri'!$A:$P,14,0)</f>
        <v>4303</v>
      </c>
      <c r="AB132" s="75">
        <f>VLOOKUP($A:$A,'3-TR İhracat Göstergeleri'!$A:$P,15,0)</f>
        <v>1</v>
      </c>
      <c r="AC132" s="71">
        <f>VLOOKUP($A:$A,'3-TR İhracat Göstergeleri'!$A:$P,16,0)</f>
        <v>0</v>
      </c>
      <c r="AD132" s="75">
        <f>VLOOKUP($A:$A,'4-Dünya İthahalat Göstergeleri'!$A:$M,2,0)</f>
        <v>8</v>
      </c>
      <c r="AE132" s="71">
        <f>VLOOKUP($A:$A,'4-Dünya İthahalat Göstergeleri'!$A:$M,3,0)</f>
        <v>-8</v>
      </c>
      <c r="AF132" s="75">
        <f>VLOOKUP($A:$A,'4-Dünya İthahalat Göstergeleri'!$A:$M,4,0)</f>
        <v>0</v>
      </c>
      <c r="AG132" s="71" t="str">
        <f>VLOOKUP($A:$A,'4-Dünya İthahalat Göstergeleri'!$A:$M,5,0)</f>
        <v>Tons</v>
      </c>
      <c r="AH132" s="75">
        <f>VLOOKUP($A:$A,'4-Dünya İthahalat Göstergeleri'!$A:$M,6,0)</f>
        <v>0</v>
      </c>
      <c r="AI132" s="71">
        <f>VLOOKUP($A:$A,'4-Dünya İthahalat Göstergeleri'!$A:$M,7,0)</f>
        <v>0</v>
      </c>
      <c r="AJ132" s="75">
        <f>VLOOKUP($A:$A,'4-Dünya İthahalat Göstergeleri'!$A:$M,8,0)</f>
        <v>0</v>
      </c>
      <c r="AK132" s="71">
        <f>VLOOKUP($A:$A,'4-Dünya İthahalat Göstergeleri'!$A:$M,9,0)</f>
        <v>-56</v>
      </c>
      <c r="AL132" s="75">
        <f>VLOOKUP($A:$A,'4-Dünya İthahalat Göstergeleri'!$A:$M,10,0)</f>
        <v>4.1298081291143215E-4</v>
      </c>
      <c r="AM132" s="71">
        <f>VLOOKUP($A:$A,'4-Dünya İthahalat Göstergeleri'!$A:$M,11,0)</f>
        <v>4303</v>
      </c>
      <c r="AN132" s="75">
        <f>VLOOKUP($A:$A,'4-Dünya İthahalat Göstergeleri'!$A:$M,12,0)</f>
        <v>1</v>
      </c>
      <c r="AO132" s="71">
        <f>VLOOKUP($A:$A,'4-Dünya İthahalat Göstergeleri'!$A:$M,13,0)</f>
        <v>0</v>
      </c>
      <c r="AP132" s="75" t="e">
        <f>VLOOKUP($A:$A,'5-Dünya Yıllar İhracatı'!$A:$F,2,0)</f>
        <v>#N/A</v>
      </c>
      <c r="AQ132" s="71" t="e">
        <f>VLOOKUP($A:$A,'5-Dünya Yıllar İhracatı'!$A:$F,3,0)</f>
        <v>#N/A</v>
      </c>
      <c r="AR132" s="75" t="e">
        <f>VLOOKUP($A:$A,'5-Dünya Yıllar İhracatı'!$A:$F,4,0)</f>
        <v>#N/A</v>
      </c>
      <c r="AS132" s="71" t="e">
        <f>VLOOKUP($A:$A,'5-Dünya Yıllar İhracatı'!$A:$F,5,0)</f>
        <v>#N/A</v>
      </c>
      <c r="AT132" s="75" t="e">
        <f>VLOOKUP($A:$A,'5-Dünya Yıllar İhracatı'!$A:$F,6,0)</f>
        <v>#N/A</v>
      </c>
      <c r="AU132" s="71" t="e">
        <f t="shared" ref="AU132:AU176" si="13">(AT132-AS132)/AS132*100</f>
        <v>#N/A</v>
      </c>
      <c r="AV132" s="75" t="e">
        <f t="shared" ref="AV132:AV176" si="14">(AU132/$AU$3)*100</f>
        <v>#N/A</v>
      </c>
      <c r="AW132" s="71" t="e">
        <f>VLOOKUP($A:$A,'6-TR Yıllar İhracatı'!$A:$H,2,0)</f>
        <v>#N/A</v>
      </c>
      <c r="AX132" s="75" t="e">
        <f>VLOOKUP($A:$A,'6-TR Yıllar İhracatı'!$A:$H,3,0)</f>
        <v>#N/A</v>
      </c>
      <c r="AY132" s="71" t="e">
        <f>VLOOKUP($A:$A,'6-TR Yıllar İhracatı'!$A:$H,4,0)</f>
        <v>#N/A</v>
      </c>
      <c r="AZ132" s="75" t="e">
        <f>VLOOKUP($A:$A,'6-TR Yıllar İhracatı'!$A:$H,5,0)</f>
        <v>#N/A</v>
      </c>
      <c r="BA132" s="71" t="e">
        <f>VLOOKUP($A:$A,'6-TR Yıllar İhracatı'!$A:$H,6,0)</f>
        <v>#N/A</v>
      </c>
      <c r="BB132" s="75" t="e">
        <f>VLOOKUP($A:$A,'6-TR Yıllar İhracatı'!$A:$H,7,0)</f>
        <v>#N/A</v>
      </c>
      <c r="BC132" s="71" t="e">
        <f>VLOOKUP($A:$A,'6-TR Yıllar İhracatı'!$A:$H,8,0)</f>
        <v>#N/A</v>
      </c>
      <c r="BD132" s="75">
        <f>VLOOKUP($A:$A,'7-TR Çeyrek Yıllar İhracatı'!$A:$H,2,0)</f>
        <v>0</v>
      </c>
      <c r="BE132" s="71">
        <f>VLOOKUP($A:$A,'7-TR Çeyrek Yıllar İhracatı'!$A:$H,3,0)</f>
        <v>0</v>
      </c>
      <c r="BF132" s="75">
        <f>VLOOKUP($A:$A,'7-TR Çeyrek Yıllar İhracatı'!$A:$H,4,0)</f>
        <v>0</v>
      </c>
      <c r="BG132" s="71">
        <f>VLOOKUP($A:$A,'7-TR Çeyrek Yıllar İhracatı'!$A:$H,5,0)</f>
        <v>1</v>
      </c>
      <c r="BH132" s="75">
        <f>VLOOKUP($A:$A,'7-TR Çeyrek Yıllar İhracatı'!$A:$H,6,0)</f>
        <v>0</v>
      </c>
      <c r="BI132" s="71" t="e">
        <f>VLOOKUP($A:$A,'7-TR Çeyrek Yıllar İhracatı'!$A:$H,7,0)</f>
        <v>#DIV/0!</v>
      </c>
      <c r="BJ132" s="75" t="e">
        <f>VLOOKUP($A:$A,'8- TR Yıllar Birim İhracatı'!$A:$H,2,0)</f>
        <v>#N/A</v>
      </c>
      <c r="BK132" s="71" t="e">
        <f>VLOOKUP($A:$A,'8- TR Yıllar Birim İhracatı'!$A:$H,3,0)</f>
        <v>#N/A</v>
      </c>
      <c r="BL132" s="75" t="e">
        <f>VLOOKUP($A:$A,'8- TR Yıllar Birim İhracatı'!$A:$H,4,0)</f>
        <v>#N/A</v>
      </c>
      <c r="BM132" s="71" t="e">
        <f>VLOOKUP($A:$A,'8- TR Yıllar Birim İhracatı'!$A:$H,5,0)</f>
        <v>#N/A</v>
      </c>
      <c r="BN132" s="75" t="e">
        <f>VLOOKUP($A:$A,'8- TR Yıllar Birim İhracatı'!$A:$H,6,0)</f>
        <v>#N/A</v>
      </c>
      <c r="BO132" s="71" t="e">
        <f>VLOOKUP($A:$A,'8- TR Yıllar Birim İhracatı'!$A:$H,7,0)</f>
        <v>#N/A</v>
      </c>
      <c r="BP132" s="75" t="e">
        <f>VLOOKUP($A:$A,'8- TR Yıllar Birim İhracatı'!$A:$H,8,0)</f>
        <v>#N/A</v>
      </c>
      <c r="BQ132" s="71">
        <f>VLOOKUP($A:$A,'9-Dünya Yıllar Birim İthalatı'!$A:$N,2,0)</f>
        <v>0</v>
      </c>
      <c r="BR132" s="75">
        <f>VLOOKUP($A:$A,'9-Dünya Yıllar Birim İthalatı'!$A:$N,3,0)</f>
        <v>0</v>
      </c>
      <c r="BS132" s="71">
        <f>VLOOKUP($A:$A,'9-Dünya Yıllar Birim İthalatı'!$A:$N,4,0)</f>
        <v>0</v>
      </c>
      <c r="BT132" s="75" t="str">
        <f>VLOOKUP($A:$A,'9-Dünya Yıllar Birim İthalatı'!$A:$N,5,0)</f>
        <v>US Dollar/Tons</v>
      </c>
      <c r="BU132" s="71">
        <f>VLOOKUP($A:$A,'9-Dünya Yıllar Birim İthalatı'!$A:$N,6,0)</f>
        <v>0</v>
      </c>
      <c r="BV132" s="75">
        <f>VLOOKUP($A:$A,'9-Dünya Yıllar Birim İthalatı'!$A:$N,7,0)</f>
        <v>0</v>
      </c>
      <c r="BW132" s="71">
        <f>VLOOKUP($A:$A,'9-Dünya Yıllar Birim İthalatı'!$A:$N,8,0)</f>
        <v>9500</v>
      </c>
      <c r="BX132" s="75" t="str">
        <f>VLOOKUP($A:$A,'9-Dünya Yıllar Birim İthalatı'!$A:$N,9,0)</f>
        <v>US Dollar/Tons</v>
      </c>
      <c r="BY132" s="71">
        <f>VLOOKUP($A:$A,'9-Dünya Yıllar Birim İthalatı'!$A:$N,10,0)</f>
        <v>0</v>
      </c>
      <c r="BZ132" s="75" t="str">
        <f>VLOOKUP($A:$A,'9-Dünya Yıllar Birim İthalatı'!$A:$N,11,0)</f>
        <v>US Dollar/Tons</v>
      </c>
      <c r="CA132" s="71">
        <f>VLOOKUP($A:$A,'9-Dünya Yıllar Birim İthalatı'!$A:$N,12,0)</f>
        <v>8</v>
      </c>
      <c r="CB132" s="75">
        <f>VLOOKUP($A:$A,'9-Dünya Yıllar Birim İthalatı'!$A:$N,13,0)</f>
        <v>0</v>
      </c>
      <c r="CC132" s="71" t="str">
        <f>VLOOKUP($A:$A,'9-Dünya Yıllar Birim İthalatı'!$A:$N,14,0)</f>
        <v>Tons</v>
      </c>
    </row>
    <row r="133" spans="1:81" ht="27.6" x14ac:dyDescent="0.3">
      <c r="A133" s="69" t="s">
        <v>43</v>
      </c>
      <c r="B133" s="73">
        <v>0</v>
      </c>
      <c r="C133" s="73">
        <v>0</v>
      </c>
      <c r="D133" s="73">
        <v>0</v>
      </c>
      <c r="E133" s="73">
        <v>2</v>
      </c>
      <c r="F133" s="74">
        <v>6</v>
      </c>
      <c r="G133" s="73">
        <f t="shared" si="10"/>
        <v>200</v>
      </c>
      <c r="H133" s="74">
        <f t="shared" si="11"/>
        <v>3.0973624925921414E-4</v>
      </c>
      <c r="I133" s="69" t="e">
        <f>VLOOKUP($A:$A,'2- Dünya Çeyrek Yıllar İthalatı'!$A:$F,2,0)</f>
        <v>#N/A</v>
      </c>
      <c r="J133" s="69" t="e">
        <f>VLOOKUP($A:$A,'2- Dünya Çeyrek Yıllar İthalatı'!$A:$F,3,0)</f>
        <v>#N/A</v>
      </c>
      <c r="K133" s="69" t="e">
        <f>VLOOKUP($A:$A,'2- Dünya Çeyrek Yıllar İthalatı'!$A:$F,4,0)</f>
        <v>#N/A</v>
      </c>
      <c r="L133" s="69" t="e">
        <f>VLOOKUP($A:$A,'2- Dünya Çeyrek Yıllar İthalatı'!$A:$F,5,0)</f>
        <v>#N/A</v>
      </c>
      <c r="M133" s="69" t="e">
        <f>VLOOKUP($A:$A,'2- Dünya Çeyrek Yıllar İthalatı'!$A:$F,6,0)</f>
        <v>#N/A</v>
      </c>
      <c r="N133" s="69" t="e">
        <f t="shared" si="12"/>
        <v>#N/A</v>
      </c>
      <c r="O133" s="69">
        <f>VLOOKUP($A:$A,'3-TR İhracat Göstergeleri'!$A:$P,2,0)</f>
        <v>0</v>
      </c>
      <c r="P133" s="73">
        <f>VLOOKUP($A:$A,'3-TR İhracat Göstergeleri'!$A:$P,3,0)</f>
        <v>0</v>
      </c>
      <c r="Q133" s="69">
        <f>VLOOKUP($A:$A,'3-TR İhracat Göstergeleri'!$A:$P,4,0)</f>
        <v>0</v>
      </c>
      <c r="R133" s="73">
        <f>VLOOKUP($A:$A,'3-TR İhracat Göstergeleri'!$A:$P,5,0)</f>
        <v>0</v>
      </c>
      <c r="S133" s="69">
        <f>VLOOKUP($A:$A,'3-TR İhracat Göstergeleri'!$A:$P,6,0)</f>
        <v>0</v>
      </c>
      <c r="T133" s="73">
        <f>VLOOKUP($A:$A,'3-TR İhracat Göstergeleri'!$A:$P,7,0)</f>
        <v>0</v>
      </c>
      <c r="U133" s="69">
        <f>VLOOKUP($A:$A,'3-TR İhracat Göstergeleri'!$A:$P,8,0)</f>
        <v>0</v>
      </c>
      <c r="V133" s="73">
        <f>VLOOKUP($A:$A,'3-TR İhracat Göstergeleri'!$A:$P,9,0)</f>
        <v>0</v>
      </c>
      <c r="W133" s="69">
        <f>VLOOKUP($A:$A,'3-TR İhracat Göstergeleri'!$A:$P,10,0)</f>
        <v>0</v>
      </c>
      <c r="X133" s="73">
        <f>VLOOKUP($A:$A,'3-TR İhracat Göstergeleri'!$A:$P,11,0)</f>
        <v>130</v>
      </c>
      <c r="Y133" s="69">
        <f>VLOOKUP($A:$A,'3-TR İhracat Göstergeleri'!$A:$P,12,0)</f>
        <v>3.0973560968357408E-4</v>
      </c>
      <c r="Z133" s="73">
        <f>VLOOKUP($A:$A,'3-TR İhracat Göstergeleri'!$A:$P,13,0)</f>
        <v>0</v>
      </c>
      <c r="AA133" s="69">
        <f>VLOOKUP($A:$A,'3-TR İhracat Göstergeleri'!$A:$P,14,0)</f>
        <v>5965</v>
      </c>
      <c r="AB133" s="73" t="str">
        <f>VLOOKUP($A:$A,'3-TR İhracat Göstergeleri'!$A:$P,15,0)</f>
        <v>0.5</v>
      </c>
      <c r="AC133" s="69">
        <f>VLOOKUP($A:$A,'3-TR İhracat Göstergeleri'!$A:$P,16,0)</f>
        <v>20</v>
      </c>
      <c r="AD133" s="73">
        <f>VLOOKUP($A:$A,'4-Dünya İthahalat Göstergeleri'!$A:$M,2,0)</f>
        <v>6</v>
      </c>
      <c r="AE133" s="69">
        <f>VLOOKUP($A:$A,'4-Dünya İthahalat Göstergeleri'!$A:$M,3,0)</f>
        <v>-6</v>
      </c>
      <c r="AF133" s="73">
        <f>VLOOKUP($A:$A,'4-Dünya İthahalat Göstergeleri'!$A:$M,4,0)</f>
        <v>6</v>
      </c>
      <c r="AG133" s="69" t="str">
        <f>VLOOKUP($A:$A,'4-Dünya İthahalat Göstergeleri'!$A:$M,5,0)</f>
        <v>Tons</v>
      </c>
      <c r="AH133" s="73">
        <f>VLOOKUP($A:$A,'4-Dünya İthahalat Göstergeleri'!$A:$M,6,0)</f>
        <v>1000</v>
      </c>
      <c r="AI133" s="69">
        <f>VLOOKUP($A:$A,'4-Dünya İthahalat Göstergeleri'!$A:$M,7,0)</f>
        <v>0</v>
      </c>
      <c r="AJ133" s="73">
        <f>VLOOKUP($A:$A,'4-Dünya İthahalat Göstergeleri'!$A:$M,8,0)</f>
        <v>0</v>
      </c>
      <c r="AK133" s="69">
        <f>VLOOKUP($A:$A,'4-Dünya İthahalat Göstergeleri'!$A:$M,9,0)</f>
        <v>253</v>
      </c>
      <c r="AL133" s="73">
        <f>VLOOKUP($A:$A,'4-Dünya İthahalat Göstergeleri'!$A:$M,10,0)</f>
        <v>3.0973560968357408E-4</v>
      </c>
      <c r="AM133" s="69">
        <f>VLOOKUP($A:$A,'4-Dünya İthahalat Göstergeleri'!$A:$M,11,0)</f>
        <v>5965</v>
      </c>
      <c r="AN133" s="73" t="str">
        <f>VLOOKUP($A:$A,'4-Dünya İthahalat Göstergeleri'!$A:$M,12,0)</f>
        <v>0.5</v>
      </c>
      <c r="AO133" s="69">
        <f>VLOOKUP($A:$A,'4-Dünya İthahalat Göstergeleri'!$A:$M,13,0)</f>
        <v>20</v>
      </c>
      <c r="AP133" s="73" t="e">
        <f>VLOOKUP($A:$A,'5-Dünya Yıllar İhracatı'!$A:$F,2,0)</f>
        <v>#N/A</v>
      </c>
      <c r="AQ133" s="69" t="e">
        <f>VLOOKUP($A:$A,'5-Dünya Yıllar İhracatı'!$A:$F,3,0)</f>
        <v>#N/A</v>
      </c>
      <c r="AR133" s="73" t="e">
        <f>VLOOKUP($A:$A,'5-Dünya Yıllar İhracatı'!$A:$F,4,0)</f>
        <v>#N/A</v>
      </c>
      <c r="AS133" s="69" t="e">
        <f>VLOOKUP($A:$A,'5-Dünya Yıllar İhracatı'!$A:$F,5,0)</f>
        <v>#N/A</v>
      </c>
      <c r="AT133" s="73" t="e">
        <f>VLOOKUP($A:$A,'5-Dünya Yıllar İhracatı'!$A:$F,6,0)</f>
        <v>#N/A</v>
      </c>
      <c r="AU133" s="69" t="e">
        <f t="shared" si="13"/>
        <v>#N/A</v>
      </c>
      <c r="AV133" s="73" t="e">
        <f t="shared" si="14"/>
        <v>#N/A</v>
      </c>
      <c r="AW133" s="69" t="e">
        <f>VLOOKUP($A:$A,'6-TR Yıllar İhracatı'!$A:$H,2,0)</f>
        <v>#N/A</v>
      </c>
      <c r="AX133" s="73" t="e">
        <f>VLOOKUP($A:$A,'6-TR Yıllar İhracatı'!$A:$H,3,0)</f>
        <v>#N/A</v>
      </c>
      <c r="AY133" s="69" t="e">
        <f>VLOOKUP($A:$A,'6-TR Yıllar İhracatı'!$A:$H,4,0)</f>
        <v>#N/A</v>
      </c>
      <c r="AZ133" s="73" t="e">
        <f>VLOOKUP($A:$A,'6-TR Yıllar İhracatı'!$A:$H,5,0)</f>
        <v>#N/A</v>
      </c>
      <c r="BA133" s="69" t="e">
        <f>VLOOKUP($A:$A,'6-TR Yıllar İhracatı'!$A:$H,6,0)</f>
        <v>#N/A</v>
      </c>
      <c r="BB133" s="73" t="e">
        <f>VLOOKUP($A:$A,'6-TR Yıllar İhracatı'!$A:$H,7,0)</f>
        <v>#N/A</v>
      </c>
      <c r="BC133" s="69" t="e">
        <f>VLOOKUP($A:$A,'6-TR Yıllar İhracatı'!$A:$H,8,0)</f>
        <v>#N/A</v>
      </c>
      <c r="BD133" s="73" t="e">
        <f>VLOOKUP($A:$A,'7-TR Çeyrek Yıllar İhracatı'!$A:$H,2,0)</f>
        <v>#N/A</v>
      </c>
      <c r="BE133" s="69" t="e">
        <f>VLOOKUP($A:$A,'7-TR Çeyrek Yıllar İhracatı'!$A:$H,3,0)</f>
        <v>#N/A</v>
      </c>
      <c r="BF133" s="73" t="e">
        <f>VLOOKUP($A:$A,'7-TR Çeyrek Yıllar İhracatı'!$A:$H,4,0)</f>
        <v>#N/A</v>
      </c>
      <c r="BG133" s="69" t="e">
        <f>VLOOKUP($A:$A,'7-TR Çeyrek Yıllar İhracatı'!$A:$H,5,0)</f>
        <v>#N/A</v>
      </c>
      <c r="BH133" s="73" t="e">
        <f>VLOOKUP($A:$A,'7-TR Çeyrek Yıllar İhracatı'!$A:$H,6,0)</f>
        <v>#N/A</v>
      </c>
      <c r="BI133" s="69" t="e">
        <f>VLOOKUP($A:$A,'7-TR Çeyrek Yıllar İhracatı'!$A:$H,7,0)</f>
        <v>#N/A</v>
      </c>
      <c r="BJ133" s="73" t="e">
        <f>VLOOKUP($A:$A,'8- TR Yıllar Birim İhracatı'!$A:$H,2,0)</f>
        <v>#N/A</v>
      </c>
      <c r="BK133" s="69" t="e">
        <f>VLOOKUP($A:$A,'8- TR Yıllar Birim İhracatı'!$A:$H,3,0)</f>
        <v>#N/A</v>
      </c>
      <c r="BL133" s="73" t="e">
        <f>VLOOKUP($A:$A,'8- TR Yıllar Birim İhracatı'!$A:$H,4,0)</f>
        <v>#N/A</v>
      </c>
      <c r="BM133" s="69" t="e">
        <f>VLOOKUP($A:$A,'8- TR Yıllar Birim İhracatı'!$A:$H,5,0)</f>
        <v>#N/A</v>
      </c>
      <c r="BN133" s="73" t="e">
        <f>VLOOKUP($A:$A,'8- TR Yıllar Birim İhracatı'!$A:$H,6,0)</f>
        <v>#N/A</v>
      </c>
      <c r="BO133" s="69" t="e">
        <f>VLOOKUP($A:$A,'8- TR Yıllar Birim İhracatı'!$A:$H,7,0)</f>
        <v>#N/A</v>
      </c>
      <c r="BP133" s="73" t="e">
        <f>VLOOKUP($A:$A,'8- TR Yıllar Birim İhracatı'!$A:$H,8,0)</f>
        <v>#N/A</v>
      </c>
      <c r="BQ133" s="69">
        <f>VLOOKUP($A:$A,'9-Dünya Yıllar Birim İthalatı'!$A:$N,2,0)</f>
        <v>0</v>
      </c>
      <c r="BR133" s="73">
        <f>VLOOKUP($A:$A,'9-Dünya Yıllar Birim İthalatı'!$A:$N,3,0)</f>
        <v>0</v>
      </c>
      <c r="BS133" s="69">
        <f>VLOOKUP($A:$A,'9-Dünya Yıllar Birim İthalatı'!$A:$N,4,0)</f>
        <v>0</v>
      </c>
      <c r="BT133" s="73">
        <f>VLOOKUP($A:$A,'9-Dünya Yıllar Birim İthalatı'!$A:$N,5,0)</f>
        <v>0</v>
      </c>
      <c r="BU133" s="69">
        <f>VLOOKUP($A:$A,'9-Dünya Yıllar Birim İthalatı'!$A:$N,6,0)</f>
        <v>0</v>
      </c>
      <c r="BV133" s="73">
        <f>VLOOKUP($A:$A,'9-Dünya Yıllar Birim İthalatı'!$A:$N,7,0)</f>
        <v>0</v>
      </c>
      <c r="BW133" s="69">
        <f>VLOOKUP($A:$A,'9-Dünya Yıllar Birim İthalatı'!$A:$N,8,0)</f>
        <v>1000</v>
      </c>
      <c r="BX133" s="73" t="str">
        <f>VLOOKUP($A:$A,'9-Dünya Yıllar Birim İthalatı'!$A:$N,9,0)</f>
        <v>US Dollar/Tons</v>
      </c>
      <c r="BY133" s="69">
        <f>VLOOKUP($A:$A,'9-Dünya Yıllar Birim İthalatı'!$A:$N,10,0)</f>
        <v>1000</v>
      </c>
      <c r="BZ133" s="73" t="str">
        <f>VLOOKUP($A:$A,'9-Dünya Yıllar Birim İthalatı'!$A:$N,11,0)</f>
        <v>US Dollar/Tons</v>
      </c>
      <c r="CA133" s="69">
        <f>VLOOKUP($A:$A,'9-Dünya Yıllar Birim İthalatı'!$A:$N,12,0)</f>
        <v>6</v>
      </c>
      <c r="CB133" s="73">
        <f>VLOOKUP($A:$A,'9-Dünya Yıllar Birim İthalatı'!$A:$N,13,0)</f>
        <v>6</v>
      </c>
      <c r="CC133" s="69" t="str">
        <f>VLOOKUP($A:$A,'9-Dünya Yıllar Birim İthalatı'!$A:$N,14,0)</f>
        <v>Tons</v>
      </c>
    </row>
    <row r="134" spans="1:81" ht="27.6" x14ac:dyDescent="0.3">
      <c r="A134" s="71" t="s">
        <v>42</v>
      </c>
      <c r="B134" s="75">
        <v>0</v>
      </c>
      <c r="C134" s="75">
        <v>42</v>
      </c>
      <c r="D134" s="75">
        <v>3</v>
      </c>
      <c r="E134" s="75">
        <v>11</v>
      </c>
      <c r="F134" s="76">
        <v>6</v>
      </c>
      <c r="G134" s="75">
        <f t="shared" si="10"/>
        <v>-45.454545454545453</v>
      </c>
      <c r="H134" s="76">
        <f t="shared" si="11"/>
        <v>3.0973624925921414E-4</v>
      </c>
      <c r="I134" s="71">
        <f>VLOOKUP($A:$A,'2- Dünya Çeyrek Yıllar İthalatı'!$A:$F,2,0)</f>
        <v>1</v>
      </c>
      <c r="J134" s="71">
        <f>VLOOKUP($A:$A,'2- Dünya Çeyrek Yıllar İthalatı'!$A:$F,3,0)</f>
        <v>0</v>
      </c>
      <c r="K134" s="71">
        <f>VLOOKUP($A:$A,'2- Dünya Çeyrek Yıllar İthalatı'!$A:$F,4,0)</f>
        <v>3</v>
      </c>
      <c r="L134" s="71">
        <f>VLOOKUP($A:$A,'2- Dünya Çeyrek Yıllar İthalatı'!$A:$F,5,0)</f>
        <v>0</v>
      </c>
      <c r="M134" s="71">
        <f>VLOOKUP($A:$A,'2- Dünya Çeyrek Yıllar İthalatı'!$A:$F,6,0)</f>
        <v>0</v>
      </c>
      <c r="N134" s="71">
        <f t="shared" si="12"/>
        <v>-100</v>
      </c>
      <c r="O134" s="71">
        <f>VLOOKUP($A:$A,'3-TR İhracat Göstergeleri'!$A:$P,2,0)</f>
        <v>1</v>
      </c>
      <c r="P134" s="75">
        <f>VLOOKUP($A:$A,'3-TR İhracat Göstergeleri'!$A:$P,3,0)</f>
        <v>1</v>
      </c>
      <c r="Q134" s="71">
        <f>VLOOKUP($A:$A,'3-TR İhracat Göstergeleri'!$A:$P,4,0)</f>
        <v>4.6929629021282584E-4</v>
      </c>
      <c r="R134" s="75">
        <f>VLOOKUP($A:$A,'3-TR İhracat Göstergeleri'!$A:$P,5,0)</f>
        <v>1</v>
      </c>
      <c r="S134" s="71" t="str">
        <f>VLOOKUP($A:$A,'3-TR İhracat Göstergeleri'!$A:$P,6,0)</f>
        <v>Tons</v>
      </c>
      <c r="T134" s="75">
        <f>VLOOKUP($A:$A,'3-TR İhracat Göstergeleri'!$A:$P,7,0)</f>
        <v>1000</v>
      </c>
      <c r="U134" s="71">
        <f>VLOOKUP($A:$A,'3-TR İhracat Göstergeleri'!$A:$P,8,0)</f>
        <v>0</v>
      </c>
      <c r="V134" s="75">
        <f>VLOOKUP($A:$A,'3-TR İhracat Göstergeleri'!$A:$P,9,0)</f>
        <v>0</v>
      </c>
      <c r="W134" s="71">
        <f>VLOOKUP($A:$A,'3-TR İhracat Göstergeleri'!$A:$P,10,0)</f>
        <v>0</v>
      </c>
      <c r="X134" s="75">
        <f>VLOOKUP($A:$A,'3-TR İhracat Göstergeleri'!$A:$P,11,0)</f>
        <v>131</v>
      </c>
      <c r="Y134" s="71">
        <f>VLOOKUP($A:$A,'3-TR İhracat Göstergeleri'!$A:$P,12,0)</f>
        <v>3.0973560968357408E-4</v>
      </c>
      <c r="Z134" s="75">
        <f>VLOOKUP($A:$A,'3-TR İhracat Göstergeleri'!$A:$P,13,0)</f>
        <v>0</v>
      </c>
      <c r="AA134" s="71">
        <f>VLOOKUP($A:$A,'3-TR İhracat Göstergeleri'!$A:$P,14,0)</f>
        <v>8282</v>
      </c>
      <c r="AB134" s="75" t="str">
        <f>VLOOKUP($A:$A,'3-TR İhracat Göstergeleri'!$A:$P,15,0)</f>
        <v>0.5</v>
      </c>
      <c r="AC134" s="71">
        <f>VLOOKUP($A:$A,'3-TR İhracat Göstergeleri'!$A:$P,16,0)</f>
        <v>20</v>
      </c>
      <c r="AD134" s="75">
        <f>VLOOKUP($A:$A,'4-Dünya İthahalat Göstergeleri'!$A:$M,2,0)</f>
        <v>6</v>
      </c>
      <c r="AE134" s="71">
        <f>VLOOKUP($A:$A,'4-Dünya İthahalat Göstergeleri'!$A:$M,3,0)</f>
        <v>-6</v>
      </c>
      <c r="AF134" s="75">
        <f>VLOOKUP($A:$A,'4-Dünya İthahalat Göstergeleri'!$A:$M,4,0)</f>
        <v>0</v>
      </c>
      <c r="AG134" s="71" t="str">
        <f>VLOOKUP($A:$A,'4-Dünya İthahalat Göstergeleri'!$A:$M,5,0)</f>
        <v>Tons</v>
      </c>
      <c r="AH134" s="75">
        <f>VLOOKUP($A:$A,'4-Dünya İthahalat Göstergeleri'!$A:$M,6,0)</f>
        <v>0</v>
      </c>
      <c r="AI134" s="71">
        <f>VLOOKUP($A:$A,'4-Dünya İthahalat Göstergeleri'!$A:$M,7,0)</f>
        <v>0</v>
      </c>
      <c r="AJ134" s="75">
        <f>VLOOKUP($A:$A,'4-Dünya İthahalat Göstergeleri'!$A:$M,8,0)</f>
        <v>0</v>
      </c>
      <c r="AK134" s="71">
        <f>VLOOKUP($A:$A,'4-Dünya İthahalat Göstergeleri'!$A:$M,9,0)</f>
        <v>-48</v>
      </c>
      <c r="AL134" s="75">
        <f>VLOOKUP($A:$A,'4-Dünya İthahalat Göstergeleri'!$A:$M,10,0)</f>
        <v>3.0973560968357408E-4</v>
      </c>
      <c r="AM134" s="71">
        <f>VLOOKUP($A:$A,'4-Dünya İthahalat Göstergeleri'!$A:$M,11,0)</f>
        <v>8282</v>
      </c>
      <c r="AN134" s="75" t="str">
        <f>VLOOKUP($A:$A,'4-Dünya İthahalat Göstergeleri'!$A:$M,12,0)</f>
        <v>0.5</v>
      </c>
      <c r="AO134" s="71">
        <f>VLOOKUP($A:$A,'4-Dünya İthahalat Göstergeleri'!$A:$M,13,0)</f>
        <v>45522</v>
      </c>
      <c r="AP134" s="75" t="e">
        <f>VLOOKUP($A:$A,'5-Dünya Yıllar İhracatı'!$A:$F,2,0)</f>
        <v>#N/A</v>
      </c>
      <c r="AQ134" s="71" t="e">
        <f>VLOOKUP($A:$A,'5-Dünya Yıllar İhracatı'!$A:$F,3,0)</f>
        <v>#N/A</v>
      </c>
      <c r="AR134" s="75" t="e">
        <f>VLOOKUP($A:$A,'5-Dünya Yıllar İhracatı'!$A:$F,4,0)</f>
        <v>#N/A</v>
      </c>
      <c r="AS134" s="71" t="e">
        <f>VLOOKUP($A:$A,'5-Dünya Yıllar İhracatı'!$A:$F,5,0)</f>
        <v>#N/A</v>
      </c>
      <c r="AT134" s="75" t="e">
        <f>VLOOKUP($A:$A,'5-Dünya Yıllar İhracatı'!$A:$F,6,0)</f>
        <v>#N/A</v>
      </c>
      <c r="AU134" s="71" t="e">
        <f t="shared" si="13"/>
        <v>#N/A</v>
      </c>
      <c r="AV134" s="75" t="e">
        <f t="shared" si="14"/>
        <v>#N/A</v>
      </c>
      <c r="AW134" s="71">
        <f>VLOOKUP($A:$A,'6-TR Yıllar İhracatı'!$A:$H,2,0)</f>
        <v>0</v>
      </c>
      <c r="AX134" s="75">
        <f>VLOOKUP($A:$A,'6-TR Yıllar İhracatı'!$A:$H,3,0)</f>
        <v>0</v>
      </c>
      <c r="AY134" s="71">
        <f>VLOOKUP($A:$A,'6-TR Yıllar İhracatı'!$A:$H,4,0)</f>
        <v>2</v>
      </c>
      <c r="AZ134" s="75">
        <f>VLOOKUP($A:$A,'6-TR Yıllar İhracatı'!$A:$H,5,0)</f>
        <v>2</v>
      </c>
      <c r="BA134" s="71">
        <f>VLOOKUP($A:$A,'6-TR Yıllar İhracatı'!$A:$H,6,0)</f>
        <v>1</v>
      </c>
      <c r="BB134" s="75">
        <f>VLOOKUP($A:$A,'6-TR Yıllar İhracatı'!$A:$H,7,0)</f>
        <v>-500</v>
      </c>
      <c r="BC134" s="71">
        <f>VLOOKUP($A:$A,'6-TR Yıllar İhracatı'!$A:$H,8,0)</f>
        <v>4.6929629021282584E-4</v>
      </c>
      <c r="BD134" s="75">
        <f>VLOOKUP($A:$A,'7-TR Çeyrek Yıllar İhracatı'!$A:$H,2,0)</f>
        <v>0</v>
      </c>
      <c r="BE134" s="71">
        <f>VLOOKUP($A:$A,'7-TR Çeyrek Yıllar İhracatı'!$A:$H,3,0)</f>
        <v>0</v>
      </c>
      <c r="BF134" s="75">
        <f>VLOOKUP($A:$A,'7-TR Çeyrek Yıllar İhracatı'!$A:$H,4,0)</f>
        <v>0</v>
      </c>
      <c r="BG134" s="71">
        <f>VLOOKUP($A:$A,'7-TR Çeyrek Yıllar İhracatı'!$A:$H,5,0)</f>
        <v>3</v>
      </c>
      <c r="BH134" s="75">
        <f>VLOOKUP($A:$A,'7-TR Çeyrek Yıllar İhracatı'!$A:$H,6,0)</f>
        <v>0</v>
      </c>
      <c r="BI134" s="71" t="e">
        <f>VLOOKUP($A:$A,'7-TR Çeyrek Yıllar İhracatı'!$A:$H,7,0)</f>
        <v>#DIV/0!</v>
      </c>
      <c r="BJ134" s="75">
        <f>VLOOKUP($A:$A,'8- TR Yıllar Birim İhracatı'!$A:$H,2,0)</f>
        <v>0</v>
      </c>
      <c r="BK134" s="71">
        <f>VLOOKUP($A:$A,'8- TR Yıllar Birim İhracatı'!$A:$H,3,0)</f>
        <v>0</v>
      </c>
      <c r="BL134" s="75">
        <f>VLOOKUP($A:$A,'8- TR Yıllar Birim İhracatı'!$A:$H,4,0)</f>
        <v>0</v>
      </c>
      <c r="BM134" s="71">
        <f>VLOOKUP($A:$A,'8- TR Yıllar Birim İhracatı'!$A:$H,5,0)</f>
        <v>0</v>
      </c>
      <c r="BN134" s="75">
        <f>VLOOKUP($A:$A,'8- TR Yıllar Birim İhracatı'!$A:$H,6,0)</f>
        <v>1000</v>
      </c>
      <c r="BO134" s="71">
        <f>VLOOKUP($A:$A,'8- TR Yıllar Birim İhracatı'!$A:$H,7,0)</f>
        <v>1</v>
      </c>
      <c r="BP134" s="75">
        <f>VLOOKUP($A:$A,'8- TR Yıllar Birim İhracatı'!$A:$H,8,0)</f>
        <v>1</v>
      </c>
      <c r="BQ134" s="71">
        <f>VLOOKUP($A:$A,'9-Dünya Yıllar Birim İthalatı'!$A:$N,2,0)</f>
        <v>0</v>
      </c>
      <c r="BR134" s="75">
        <f>VLOOKUP($A:$A,'9-Dünya Yıllar Birim İthalatı'!$A:$N,3,0)</f>
        <v>0</v>
      </c>
      <c r="BS134" s="71">
        <f>VLOOKUP($A:$A,'9-Dünya Yıllar Birim İthalatı'!$A:$N,4,0)</f>
        <v>1615</v>
      </c>
      <c r="BT134" s="75" t="str">
        <f>VLOOKUP($A:$A,'9-Dünya Yıllar Birim İthalatı'!$A:$N,5,0)</f>
        <v>US Dollar/Tons</v>
      </c>
      <c r="BU134" s="71">
        <f>VLOOKUP($A:$A,'9-Dünya Yıllar Birim İthalatı'!$A:$N,6,0)</f>
        <v>3000</v>
      </c>
      <c r="BV134" s="75" t="str">
        <f>VLOOKUP($A:$A,'9-Dünya Yıllar Birim İthalatı'!$A:$N,7,0)</f>
        <v>US Dollar/Tons</v>
      </c>
      <c r="BW134" s="71">
        <f>VLOOKUP($A:$A,'9-Dünya Yıllar Birim İthalatı'!$A:$N,8,0)</f>
        <v>5500</v>
      </c>
      <c r="BX134" s="75" t="str">
        <f>VLOOKUP($A:$A,'9-Dünya Yıllar Birim İthalatı'!$A:$N,9,0)</f>
        <v>US Dollar/Tons</v>
      </c>
      <c r="BY134" s="71">
        <f>VLOOKUP($A:$A,'9-Dünya Yıllar Birim İthalatı'!$A:$N,10,0)</f>
        <v>0</v>
      </c>
      <c r="BZ134" s="75" t="str">
        <f>VLOOKUP($A:$A,'9-Dünya Yıllar Birim İthalatı'!$A:$N,11,0)</f>
        <v>US Dollar/Tons</v>
      </c>
      <c r="CA134" s="71">
        <f>VLOOKUP($A:$A,'9-Dünya Yıllar Birim İthalatı'!$A:$N,12,0)</f>
        <v>6</v>
      </c>
      <c r="CB134" s="75">
        <f>VLOOKUP($A:$A,'9-Dünya Yıllar Birim İthalatı'!$A:$N,13,0)</f>
        <v>0</v>
      </c>
      <c r="CC134" s="71" t="str">
        <f>VLOOKUP($A:$A,'9-Dünya Yıllar Birim İthalatı'!$A:$N,14,0)</f>
        <v>Tons</v>
      </c>
    </row>
    <row r="135" spans="1:81" ht="27.6" x14ac:dyDescent="0.3">
      <c r="A135" s="69" t="s">
        <v>41</v>
      </c>
      <c r="B135" s="73">
        <v>0</v>
      </c>
      <c r="C135" s="73">
        <v>1</v>
      </c>
      <c r="D135" s="77">
        <v>1</v>
      </c>
      <c r="E135" s="73"/>
      <c r="F135" s="77">
        <v>5</v>
      </c>
      <c r="G135" s="73" t="e">
        <f t="shared" si="10"/>
        <v>#DIV/0!</v>
      </c>
      <c r="H135" s="77">
        <f t="shared" si="11"/>
        <v>2.5811354104934511E-4</v>
      </c>
      <c r="I135" s="69" t="e">
        <f>VLOOKUP($A:$A,'2- Dünya Çeyrek Yıllar İthalatı'!$A:$F,2,0)</f>
        <v>#N/A</v>
      </c>
      <c r="J135" s="69" t="e">
        <f>VLOOKUP($A:$A,'2- Dünya Çeyrek Yıllar İthalatı'!$A:$F,3,0)</f>
        <v>#N/A</v>
      </c>
      <c r="K135" s="69" t="e">
        <f>VLOOKUP($A:$A,'2- Dünya Çeyrek Yıllar İthalatı'!$A:$F,4,0)</f>
        <v>#N/A</v>
      </c>
      <c r="L135" s="69" t="e">
        <f>VLOOKUP($A:$A,'2- Dünya Çeyrek Yıllar İthalatı'!$A:$F,5,0)</f>
        <v>#N/A</v>
      </c>
      <c r="M135" s="69" t="e">
        <f>VLOOKUP($A:$A,'2- Dünya Çeyrek Yıllar İthalatı'!$A:$F,6,0)</f>
        <v>#N/A</v>
      </c>
      <c r="N135" s="69" t="e">
        <f t="shared" si="12"/>
        <v>#N/A</v>
      </c>
      <c r="O135" s="69">
        <f>VLOOKUP($A:$A,'3-TR İhracat Göstergeleri'!$A:$P,2,0)</f>
        <v>0</v>
      </c>
      <c r="P135" s="73">
        <f>VLOOKUP($A:$A,'3-TR İhracat Göstergeleri'!$A:$P,3,0)</f>
        <v>0</v>
      </c>
      <c r="Q135" s="69">
        <f>VLOOKUP($A:$A,'3-TR İhracat Göstergeleri'!$A:$P,4,0)</f>
        <v>0</v>
      </c>
      <c r="R135" s="73">
        <f>VLOOKUP($A:$A,'3-TR İhracat Göstergeleri'!$A:$P,5,0)</f>
        <v>0</v>
      </c>
      <c r="S135" s="69">
        <f>VLOOKUP($A:$A,'3-TR İhracat Göstergeleri'!$A:$P,6,0)</f>
        <v>0</v>
      </c>
      <c r="T135" s="73">
        <f>VLOOKUP($A:$A,'3-TR İhracat Göstergeleri'!$A:$P,7,0)</f>
        <v>0</v>
      </c>
      <c r="U135" s="69">
        <f>VLOOKUP($A:$A,'3-TR İhracat Göstergeleri'!$A:$P,8,0)</f>
        <v>0</v>
      </c>
      <c r="V135" s="73">
        <f>VLOOKUP($A:$A,'3-TR İhracat Göstergeleri'!$A:$P,9,0)</f>
        <v>0</v>
      </c>
      <c r="W135" s="69">
        <f>VLOOKUP($A:$A,'3-TR İhracat Göstergeleri'!$A:$P,10,0)</f>
        <v>0</v>
      </c>
      <c r="X135" s="73">
        <f>VLOOKUP($A:$A,'3-TR İhracat Göstergeleri'!$A:$P,11,0)</f>
        <v>132</v>
      </c>
      <c r="Y135" s="69">
        <f>VLOOKUP($A:$A,'3-TR İhracat Göstergeleri'!$A:$P,12,0)</f>
        <v>2.5811300806964508E-4</v>
      </c>
      <c r="Z135" s="73">
        <f>VLOOKUP($A:$A,'3-TR İhracat Göstergeleri'!$A:$P,13,0)</f>
        <v>0</v>
      </c>
      <c r="AA135" s="69">
        <f>VLOOKUP($A:$A,'3-TR İhracat Göstergeleri'!$A:$P,14,0)</f>
        <v>3999</v>
      </c>
      <c r="AB135" s="73">
        <f>VLOOKUP($A:$A,'3-TR İhracat Göstergeleri'!$A:$P,15,0)</f>
        <v>1</v>
      </c>
      <c r="AC135" s="69">
        <f>VLOOKUP($A:$A,'3-TR İhracat Göstergeleri'!$A:$P,16,0)</f>
        <v>5</v>
      </c>
      <c r="AD135" s="73">
        <f>VLOOKUP($A:$A,'4-Dünya İthahalat Göstergeleri'!$A:$M,2,0)</f>
        <v>5</v>
      </c>
      <c r="AE135" s="69">
        <f>VLOOKUP($A:$A,'4-Dünya İthahalat Göstergeleri'!$A:$M,3,0)</f>
        <v>-5</v>
      </c>
      <c r="AF135" s="73">
        <f>VLOOKUP($A:$A,'4-Dünya İthahalat Göstergeleri'!$A:$M,4,0)</f>
        <v>2</v>
      </c>
      <c r="AG135" s="69" t="str">
        <f>VLOOKUP($A:$A,'4-Dünya İthahalat Göstergeleri'!$A:$M,5,0)</f>
        <v>Tons</v>
      </c>
      <c r="AH135" s="73">
        <f>VLOOKUP($A:$A,'4-Dünya İthahalat Göstergeleri'!$A:$M,6,0)</f>
        <v>2500</v>
      </c>
      <c r="AI135" s="69">
        <f>VLOOKUP($A:$A,'4-Dünya İthahalat Göstergeleri'!$A:$M,7,0)</f>
        <v>0</v>
      </c>
      <c r="AJ135" s="73">
        <f>VLOOKUP($A:$A,'4-Dünya İthahalat Göstergeleri'!$A:$M,8,0)</f>
        <v>0</v>
      </c>
      <c r="AK135" s="69">
        <f>VLOOKUP($A:$A,'4-Dünya İthahalat Göstergeleri'!$A:$M,9,0)</f>
        <v>0</v>
      </c>
      <c r="AL135" s="73">
        <f>VLOOKUP($A:$A,'4-Dünya İthahalat Göstergeleri'!$A:$M,10,0)</f>
        <v>2.5811300806964508E-4</v>
      </c>
      <c r="AM135" s="69">
        <f>VLOOKUP($A:$A,'4-Dünya İthahalat Göstergeleri'!$A:$M,11,0)</f>
        <v>3999</v>
      </c>
      <c r="AN135" s="73">
        <f>VLOOKUP($A:$A,'4-Dünya İthahalat Göstergeleri'!$A:$M,12,0)</f>
        <v>1</v>
      </c>
      <c r="AO135" s="69">
        <f>VLOOKUP($A:$A,'4-Dünya İthahalat Göstergeleri'!$A:$M,13,0)</f>
        <v>45326</v>
      </c>
      <c r="AP135" s="73" t="e">
        <f>VLOOKUP($A:$A,'5-Dünya Yıllar İhracatı'!$A:$F,2,0)</f>
        <v>#N/A</v>
      </c>
      <c r="AQ135" s="69" t="e">
        <f>VLOOKUP($A:$A,'5-Dünya Yıllar İhracatı'!$A:$F,3,0)</f>
        <v>#N/A</v>
      </c>
      <c r="AR135" s="73" t="e">
        <f>VLOOKUP($A:$A,'5-Dünya Yıllar İhracatı'!$A:$F,4,0)</f>
        <v>#N/A</v>
      </c>
      <c r="AS135" s="69" t="e">
        <f>VLOOKUP($A:$A,'5-Dünya Yıllar İhracatı'!$A:$F,5,0)</f>
        <v>#N/A</v>
      </c>
      <c r="AT135" s="73" t="e">
        <f>VLOOKUP($A:$A,'5-Dünya Yıllar İhracatı'!$A:$F,6,0)</f>
        <v>#N/A</v>
      </c>
      <c r="AU135" s="69" t="e">
        <f t="shared" si="13"/>
        <v>#N/A</v>
      </c>
      <c r="AV135" s="73" t="e">
        <f t="shared" si="14"/>
        <v>#N/A</v>
      </c>
      <c r="AW135" s="69">
        <f>VLOOKUP($A:$A,'6-TR Yıllar İhracatı'!$A:$H,2,0)</f>
        <v>0</v>
      </c>
      <c r="AX135" s="73">
        <f>VLOOKUP($A:$A,'6-TR Yıllar İhracatı'!$A:$H,3,0)</f>
        <v>0</v>
      </c>
      <c r="AY135" s="69">
        <f>VLOOKUP($A:$A,'6-TR Yıllar İhracatı'!$A:$H,4,0)</f>
        <v>1</v>
      </c>
      <c r="AZ135" s="73">
        <f>VLOOKUP($A:$A,'6-TR Yıllar İhracatı'!$A:$H,5,0)</f>
        <v>0</v>
      </c>
      <c r="BA135" s="69">
        <f>VLOOKUP($A:$A,'6-TR Yıllar İhracatı'!$A:$H,6,0)</f>
        <v>0</v>
      </c>
      <c r="BB135" s="73" t="e">
        <f>VLOOKUP($A:$A,'6-TR Yıllar İhracatı'!$A:$H,7,0)</f>
        <v>#DIV/0!</v>
      </c>
      <c r="BC135" s="69">
        <f>VLOOKUP($A:$A,'6-TR Yıllar İhracatı'!$A:$H,8,0)</f>
        <v>0</v>
      </c>
      <c r="BD135" s="73" t="e">
        <f>VLOOKUP($A:$A,'7-TR Çeyrek Yıllar İhracatı'!$A:$H,2,0)</f>
        <v>#N/A</v>
      </c>
      <c r="BE135" s="69" t="e">
        <f>VLOOKUP($A:$A,'7-TR Çeyrek Yıllar İhracatı'!$A:$H,3,0)</f>
        <v>#N/A</v>
      </c>
      <c r="BF135" s="73" t="e">
        <f>VLOOKUP($A:$A,'7-TR Çeyrek Yıllar İhracatı'!$A:$H,4,0)</f>
        <v>#N/A</v>
      </c>
      <c r="BG135" s="69" t="e">
        <f>VLOOKUP($A:$A,'7-TR Çeyrek Yıllar İhracatı'!$A:$H,5,0)</f>
        <v>#N/A</v>
      </c>
      <c r="BH135" s="73" t="e">
        <f>VLOOKUP($A:$A,'7-TR Çeyrek Yıllar İhracatı'!$A:$H,6,0)</f>
        <v>#N/A</v>
      </c>
      <c r="BI135" s="69" t="e">
        <f>VLOOKUP($A:$A,'7-TR Çeyrek Yıllar İhracatı'!$A:$H,7,0)</f>
        <v>#N/A</v>
      </c>
      <c r="BJ135" s="73">
        <f>VLOOKUP($A:$A,'8- TR Yıllar Birim İhracatı'!$A:$H,2,0)</f>
        <v>0</v>
      </c>
      <c r="BK135" s="69">
        <f>VLOOKUP($A:$A,'8- TR Yıllar Birim İhracatı'!$A:$H,3,0)</f>
        <v>0</v>
      </c>
      <c r="BL135" s="73">
        <f>VLOOKUP($A:$A,'8- TR Yıllar Birim İhracatı'!$A:$H,4,0)</f>
        <v>0</v>
      </c>
      <c r="BM135" s="69">
        <f>VLOOKUP($A:$A,'8- TR Yıllar Birim İhracatı'!$A:$H,5,0)</f>
        <v>0</v>
      </c>
      <c r="BN135" s="73">
        <f>VLOOKUP($A:$A,'8- TR Yıllar Birim İhracatı'!$A:$H,6,0)</f>
        <v>0</v>
      </c>
      <c r="BO135" s="69">
        <f>VLOOKUP($A:$A,'8- TR Yıllar Birim İhracatı'!$A:$H,7,0)</f>
        <v>0</v>
      </c>
      <c r="BP135" s="73">
        <f>VLOOKUP($A:$A,'8- TR Yıllar Birim İhracatı'!$A:$H,8,0)</f>
        <v>0</v>
      </c>
      <c r="BQ135" s="69">
        <f>VLOOKUP($A:$A,'9-Dünya Yıllar Birim İthalatı'!$A:$N,2,0)</f>
        <v>0</v>
      </c>
      <c r="BR135" s="73">
        <f>VLOOKUP($A:$A,'9-Dünya Yıllar Birim İthalatı'!$A:$N,3,0)</f>
        <v>0</v>
      </c>
      <c r="BS135" s="69">
        <f>VLOOKUP($A:$A,'9-Dünya Yıllar Birim İthalatı'!$A:$N,4,0)</f>
        <v>0</v>
      </c>
      <c r="BT135" s="73" t="str">
        <f>VLOOKUP($A:$A,'9-Dünya Yıllar Birim İthalatı'!$A:$N,5,0)</f>
        <v>US Dollar/Tons</v>
      </c>
      <c r="BU135" s="69">
        <f>VLOOKUP($A:$A,'9-Dünya Yıllar Birim İthalatı'!$A:$N,6,0)</f>
        <v>0</v>
      </c>
      <c r="BV135" s="73" t="str">
        <f>VLOOKUP($A:$A,'9-Dünya Yıllar Birim İthalatı'!$A:$N,7,0)</f>
        <v>US Dollar/Tons</v>
      </c>
      <c r="BW135" s="69">
        <f>VLOOKUP($A:$A,'9-Dünya Yıllar Birim İthalatı'!$A:$N,8,0)</f>
        <v>0</v>
      </c>
      <c r="BX135" s="73">
        <f>VLOOKUP($A:$A,'9-Dünya Yıllar Birim İthalatı'!$A:$N,9,0)</f>
        <v>0</v>
      </c>
      <c r="BY135" s="69">
        <f>VLOOKUP($A:$A,'9-Dünya Yıllar Birim İthalatı'!$A:$N,10,0)</f>
        <v>2500</v>
      </c>
      <c r="BZ135" s="73" t="str">
        <f>VLOOKUP($A:$A,'9-Dünya Yıllar Birim İthalatı'!$A:$N,11,0)</f>
        <v>US Dollar/Tons</v>
      </c>
      <c r="CA135" s="69">
        <f>VLOOKUP($A:$A,'9-Dünya Yıllar Birim İthalatı'!$A:$N,12,0)</f>
        <v>5</v>
      </c>
      <c r="CB135" s="73">
        <f>VLOOKUP($A:$A,'9-Dünya Yıllar Birim İthalatı'!$A:$N,13,0)</f>
        <v>2</v>
      </c>
      <c r="CC135" s="69" t="str">
        <f>VLOOKUP($A:$A,'9-Dünya Yıllar Birim İthalatı'!$A:$N,14,0)</f>
        <v>Tons</v>
      </c>
    </row>
    <row r="136" spans="1:81" ht="27.6" x14ac:dyDescent="0.3">
      <c r="A136" s="71" t="s">
        <v>40</v>
      </c>
      <c r="B136" s="75">
        <v>0</v>
      </c>
      <c r="C136" s="75">
        <v>1</v>
      </c>
      <c r="D136" s="75">
        <v>2</v>
      </c>
      <c r="E136" s="75">
        <v>1</v>
      </c>
      <c r="F136" s="76">
        <v>3</v>
      </c>
      <c r="G136" s="75">
        <f t="shared" si="10"/>
        <v>200</v>
      </c>
      <c r="H136" s="76">
        <f t="shared" si="11"/>
        <v>1.5486812462960707E-4</v>
      </c>
      <c r="I136" s="71">
        <f>VLOOKUP($A:$A,'2- Dünya Çeyrek Yıllar İthalatı'!$A:$F,2,0)</f>
        <v>1</v>
      </c>
      <c r="J136" s="71">
        <f>VLOOKUP($A:$A,'2- Dünya Çeyrek Yıllar İthalatı'!$A:$F,3,0)</f>
        <v>0</v>
      </c>
      <c r="K136" s="71">
        <f>VLOOKUP($A:$A,'2- Dünya Çeyrek Yıllar İthalatı'!$A:$F,4,0)</f>
        <v>1</v>
      </c>
      <c r="L136" s="71">
        <f>VLOOKUP($A:$A,'2- Dünya Çeyrek Yıllar İthalatı'!$A:$F,5,0)</f>
        <v>1</v>
      </c>
      <c r="M136" s="71">
        <f>VLOOKUP($A:$A,'2- Dünya Çeyrek Yıllar İthalatı'!$A:$F,6,0)</f>
        <v>0</v>
      </c>
      <c r="N136" s="71">
        <f t="shared" si="12"/>
        <v>-100</v>
      </c>
      <c r="O136" s="71">
        <f>VLOOKUP($A:$A,'3-TR İhracat Göstergeleri'!$A:$P,2,0)</f>
        <v>1</v>
      </c>
      <c r="P136" s="75">
        <f>VLOOKUP($A:$A,'3-TR İhracat Göstergeleri'!$A:$P,3,0)</f>
        <v>1</v>
      </c>
      <c r="Q136" s="71">
        <f>VLOOKUP($A:$A,'3-TR İhracat Göstergeleri'!$A:$P,4,0)</f>
        <v>4.6929629021282584E-4</v>
      </c>
      <c r="R136" s="75">
        <f>VLOOKUP($A:$A,'3-TR İhracat Göstergeleri'!$A:$P,5,0)</f>
        <v>0</v>
      </c>
      <c r="S136" s="71" t="str">
        <f>VLOOKUP($A:$A,'3-TR İhracat Göstergeleri'!$A:$P,6,0)</f>
        <v>Tons</v>
      </c>
      <c r="T136" s="75">
        <f>VLOOKUP($A:$A,'3-TR İhracat Göstergeleri'!$A:$P,7,0)</f>
        <v>0</v>
      </c>
      <c r="U136" s="71">
        <f>VLOOKUP($A:$A,'3-TR İhracat Göstergeleri'!$A:$P,8,0)</f>
        <v>0</v>
      </c>
      <c r="V136" s="75">
        <f>VLOOKUP($A:$A,'3-TR İhracat Göstergeleri'!$A:$P,9,0)</f>
        <v>0</v>
      </c>
      <c r="W136" s="71">
        <f>VLOOKUP($A:$A,'3-TR İhracat Göstergeleri'!$A:$P,10,0)</f>
        <v>0</v>
      </c>
      <c r="X136" s="75">
        <f>VLOOKUP($A:$A,'3-TR İhracat Göstergeleri'!$A:$P,11,0)</f>
        <v>134</v>
      </c>
      <c r="Y136" s="71">
        <f>VLOOKUP($A:$A,'3-TR İhracat Göstergeleri'!$A:$P,12,0)</f>
        <v>1.5486780484178704E-4</v>
      </c>
      <c r="Z136" s="75">
        <f>VLOOKUP($A:$A,'3-TR İhracat Göstergeleri'!$A:$P,13,0)</f>
        <v>0</v>
      </c>
      <c r="AA136" s="71">
        <f>VLOOKUP($A:$A,'3-TR İhracat Göstergeleri'!$A:$P,14,0)</f>
        <v>4320</v>
      </c>
      <c r="AB136" s="75" t="str">
        <f>VLOOKUP($A:$A,'3-TR İhracat Göstergeleri'!$A:$P,15,0)</f>
        <v>0.5</v>
      </c>
      <c r="AC136" s="71">
        <f>VLOOKUP($A:$A,'3-TR İhracat Göstergeleri'!$A:$P,16,0)</f>
        <v>0</v>
      </c>
      <c r="AD136" s="75">
        <f>VLOOKUP($A:$A,'4-Dünya İthahalat Göstergeleri'!$A:$M,2,0)</f>
        <v>3</v>
      </c>
      <c r="AE136" s="71">
        <f>VLOOKUP($A:$A,'4-Dünya İthahalat Göstergeleri'!$A:$M,3,0)</f>
        <v>0</v>
      </c>
      <c r="AF136" s="75">
        <f>VLOOKUP($A:$A,'4-Dünya İthahalat Göstergeleri'!$A:$M,4,0)</f>
        <v>0</v>
      </c>
      <c r="AG136" s="71" t="str">
        <f>VLOOKUP($A:$A,'4-Dünya İthahalat Göstergeleri'!$A:$M,5,0)</f>
        <v>Tons</v>
      </c>
      <c r="AH136" s="75">
        <f>VLOOKUP($A:$A,'4-Dünya İthahalat Göstergeleri'!$A:$M,6,0)</f>
        <v>0</v>
      </c>
      <c r="AI136" s="71">
        <f>VLOOKUP($A:$A,'4-Dünya İthahalat Göstergeleri'!$A:$M,7,0)</f>
        <v>0</v>
      </c>
      <c r="AJ136" s="75">
        <f>VLOOKUP($A:$A,'4-Dünya İthahalat Göstergeleri'!$A:$M,8,0)</f>
        <v>0</v>
      </c>
      <c r="AK136" s="71">
        <f>VLOOKUP($A:$A,'4-Dünya İthahalat Göstergeleri'!$A:$M,9,0)</f>
        <v>0</v>
      </c>
      <c r="AL136" s="75">
        <f>VLOOKUP($A:$A,'4-Dünya İthahalat Göstergeleri'!$A:$M,10,0)</f>
        <v>1.5486780484178704E-4</v>
      </c>
      <c r="AM136" s="71">
        <f>VLOOKUP($A:$A,'4-Dünya İthahalat Göstergeleri'!$A:$M,11,0)</f>
        <v>4320</v>
      </c>
      <c r="AN136" s="75" t="str">
        <f>VLOOKUP($A:$A,'4-Dünya İthahalat Göstergeleri'!$A:$M,12,0)</f>
        <v>0.5</v>
      </c>
      <c r="AO136" s="71">
        <f>VLOOKUP($A:$A,'4-Dünya İthahalat Göstergeleri'!$A:$M,13,0)</f>
        <v>45506</v>
      </c>
      <c r="AP136" s="75">
        <f>VLOOKUP($A:$A,'5-Dünya Yıllar İhracatı'!$A:$F,2,0)</f>
        <v>0</v>
      </c>
      <c r="AQ136" s="71">
        <f>VLOOKUP($A:$A,'5-Dünya Yıllar İhracatı'!$A:$F,3,0)</f>
        <v>0</v>
      </c>
      <c r="AR136" s="75">
        <f>VLOOKUP($A:$A,'5-Dünya Yıllar İhracatı'!$A:$F,4,0)</f>
        <v>0</v>
      </c>
      <c r="AS136" s="71">
        <f>VLOOKUP($A:$A,'5-Dünya Yıllar İhracatı'!$A:$F,5,0)</f>
        <v>0</v>
      </c>
      <c r="AT136" s="75">
        <f>VLOOKUP($A:$A,'5-Dünya Yıllar İhracatı'!$A:$F,6,0)</f>
        <v>3</v>
      </c>
      <c r="AU136" s="71" t="e">
        <f t="shared" si="13"/>
        <v>#DIV/0!</v>
      </c>
      <c r="AV136" s="75" t="e">
        <f t="shared" si="14"/>
        <v>#DIV/0!</v>
      </c>
      <c r="AW136" s="71">
        <f>VLOOKUP($A:$A,'6-TR Yıllar İhracatı'!$A:$H,2,0)</f>
        <v>0</v>
      </c>
      <c r="AX136" s="75">
        <f>VLOOKUP($A:$A,'6-TR Yıllar İhracatı'!$A:$H,3,0)</f>
        <v>0</v>
      </c>
      <c r="AY136" s="71">
        <f>VLOOKUP($A:$A,'6-TR Yıllar İhracatı'!$A:$H,4,0)</f>
        <v>1</v>
      </c>
      <c r="AZ136" s="75">
        <f>VLOOKUP($A:$A,'6-TR Yıllar İhracatı'!$A:$H,5,0)</f>
        <v>2</v>
      </c>
      <c r="BA136" s="71">
        <f>VLOOKUP($A:$A,'6-TR Yıllar İhracatı'!$A:$H,6,0)</f>
        <v>1</v>
      </c>
      <c r="BB136" s="75">
        <f>VLOOKUP($A:$A,'6-TR Yıllar İhracatı'!$A:$H,7,0)</f>
        <v>-500</v>
      </c>
      <c r="BC136" s="71">
        <f>VLOOKUP($A:$A,'6-TR Yıllar İhracatı'!$A:$H,8,0)</f>
        <v>4.6929629021282584E-4</v>
      </c>
      <c r="BD136" s="75" t="e">
        <f>VLOOKUP($A:$A,'7-TR Çeyrek Yıllar İhracatı'!$A:$H,2,0)</f>
        <v>#N/A</v>
      </c>
      <c r="BE136" s="71" t="e">
        <f>VLOOKUP($A:$A,'7-TR Çeyrek Yıllar İhracatı'!$A:$H,3,0)</f>
        <v>#N/A</v>
      </c>
      <c r="BF136" s="75" t="e">
        <f>VLOOKUP($A:$A,'7-TR Çeyrek Yıllar İhracatı'!$A:$H,4,0)</f>
        <v>#N/A</v>
      </c>
      <c r="BG136" s="71" t="e">
        <f>VLOOKUP($A:$A,'7-TR Çeyrek Yıllar İhracatı'!$A:$H,5,0)</f>
        <v>#N/A</v>
      </c>
      <c r="BH136" s="75" t="e">
        <f>VLOOKUP($A:$A,'7-TR Çeyrek Yıllar İhracatı'!$A:$H,6,0)</f>
        <v>#N/A</v>
      </c>
      <c r="BI136" s="71" t="e">
        <f>VLOOKUP($A:$A,'7-TR Çeyrek Yıllar İhracatı'!$A:$H,7,0)</f>
        <v>#N/A</v>
      </c>
      <c r="BJ136" s="75">
        <f>VLOOKUP($A:$A,'8- TR Yıllar Birim İhracatı'!$A:$H,2,0)</f>
        <v>0</v>
      </c>
      <c r="BK136" s="71">
        <f>VLOOKUP($A:$A,'8- TR Yıllar Birim İhracatı'!$A:$H,3,0)</f>
        <v>0</v>
      </c>
      <c r="BL136" s="75">
        <f>VLOOKUP($A:$A,'8- TR Yıllar Birim İhracatı'!$A:$H,4,0)</f>
        <v>0</v>
      </c>
      <c r="BM136" s="71">
        <f>VLOOKUP($A:$A,'8- TR Yıllar Birim İhracatı'!$A:$H,5,0)</f>
        <v>0</v>
      </c>
      <c r="BN136" s="75">
        <f>VLOOKUP($A:$A,'8- TR Yıllar Birim İhracatı'!$A:$H,6,0)</f>
        <v>0</v>
      </c>
      <c r="BO136" s="71">
        <f>VLOOKUP($A:$A,'8- TR Yıllar Birim İhracatı'!$A:$H,7,0)</f>
        <v>1</v>
      </c>
      <c r="BP136" s="75">
        <f>VLOOKUP($A:$A,'8- TR Yıllar Birim İhracatı'!$A:$H,8,0)</f>
        <v>0</v>
      </c>
      <c r="BQ136" s="71">
        <f>VLOOKUP($A:$A,'9-Dünya Yıllar Birim İthalatı'!$A:$N,2,0)</f>
        <v>0</v>
      </c>
      <c r="BR136" s="75">
        <f>VLOOKUP($A:$A,'9-Dünya Yıllar Birim İthalatı'!$A:$N,3,0)</f>
        <v>0</v>
      </c>
      <c r="BS136" s="71">
        <f>VLOOKUP($A:$A,'9-Dünya Yıllar Birim İthalatı'!$A:$N,4,0)</f>
        <v>0</v>
      </c>
      <c r="BT136" s="75" t="str">
        <f>VLOOKUP($A:$A,'9-Dünya Yıllar Birim İthalatı'!$A:$N,5,0)</f>
        <v>US Dollar/Tons</v>
      </c>
      <c r="BU136" s="71">
        <f>VLOOKUP($A:$A,'9-Dünya Yıllar Birim İthalatı'!$A:$N,6,0)</f>
        <v>0</v>
      </c>
      <c r="BV136" s="75" t="str">
        <f>VLOOKUP($A:$A,'9-Dünya Yıllar Birim İthalatı'!$A:$N,7,0)</f>
        <v>US Dollar/Tons</v>
      </c>
      <c r="BW136" s="71">
        <f>VLOOKUP($A:$A,'9-Dünya Yıllar Birim İthalatı'!$A:$N,8,0)</f>
        <v>0</v>
      </c>
      <c r="BX136" s="75" t="str">
        <f>VLOOKUP($A:$A,'9-Dünya Yıllar Birim İthalatı'!$A:$N,9,0)</f>
        <v>US Dollar/Tons</v>
      </c>
      <c r="BY136" s="71">
        <f>VLOOKUP($A:$A,'9-Dünya Yıllar Birim İthalatı'!$A:$N,10,0)</f>
        <v>0</v>
      </c>
      <c r="BZ136" s="75" t="str">
        <f>VLOOKUP($A:$A,'9-Dünya Yıllar Birim İthalatı'!$A:$N,11,0)</f>
        <v>US Dollar/Tons</v>
      </c>
      <c r="CA136" s="71">
        <f>VLOOKUP($A:$A,'9-Dünya Yıllar Birim İthalatı'!$A:$N,12,0)</f>
        <v>3</v>
      </c>
      <c r="CB136" s="75">
        <f>VLOOKUP($A:$A,'9-Dünya Yıllar Birim İthalatı'!$A:$N,13,0)</f>
        <v>0</v>
      </c>
      <c r="CC136" s="71" t="str">
        <f>VLOOKUP($A:$A,'9-Dünya Yıllar Birim İthalatı'!$A:$N,14,0)</f>
        <v>Tons</v>
      </c>
    </row>
    <row r="137" spans="1:81" ht="27.6" x14ac:dyDescent="0.3">
      <c r="A137" s="69" t="s">
        <v>39</v>
      </c>
      <c r="B137" s="73">
        <v>0</v>
      </c>
      <c r="C137" s="73">
        <v>1</v>
      </c>
      <c r="D137" s="73">
        <v>1</v>
      </c>
      <c r="E137" s="73">
        <v>3</v>
      </c>
      <c r="F137" s="74">
        <v>3</v>
      </c>
      <c r="G137" s="73">
        <f t="shared" si="10"/>
        <v>0</v>
      </c>
      <c r="H137" s="74">
        <f t="shared" si="11"/>
        <v>1.5486812462960707E-4</v>
      </c>
      <c r="I137" s="69" t="e">
        <f>VLOOKUP($A:$A,'2- Dünya Çeyrek Yıllar İthalatı'!$A:$F,2,0)</f>
        <v>#N/A</v>
      </c>
      <c r="J137" s="69" t="e">
        <f>VLOOKUP($A:$A,'2- Dünya Çeyrek Yıllar İthalatı'!$A:$F,3,0)</f>
        <v>#N/A</v>
      </c>
      <c r="K137" s="69" t="e">
        <f>VLOOKUP($A:$A,'2- Dünya Çeyrek Yıllar İthalatı'!$A:$F,4,0)</f>
        <v>#N/A</v>
      </c>
      <c r="L137" s="69" t="e">
        <f>VLOOKUP($A:$A,'2- Dünya Çeyrek Yıllar İthalatı'!$A:$F,5,0)</f>
        <v>#N/A</v>
      </c>
      <c r="M137" s="69" t="e">
        <f>VLOOKUP($A:$A,'2- Dünya Çeyrek Yıllar İthalatı'!$A:$F,6,0)</f>
        <v>#N/A</v>
      </c>
      <c r="N137" s="69" t="e">
        <f t="shared" si="12"/>
        <v>#N/A</v>
      </c>
      <c r="O137" s="69">
        <f>VLOOKUP($A:$A,'3-TR İhracat Göstergeleri'!$A:$P,2,0)</f>
        <v>2</v>
      </c>
      <c r="P137" s="73">
        <f>VLOOKUP($A:$A,'3-TR İhracat Göstergeleri'!$A:$P,3,0)</f>
        <v>2</v>
      </c>
      <c r="Q137" s="69">
        <f>VLOOKUP($A:$A,'3-TR İhracat Göstergeleri'!$A:$P,4,0)</f>
        <v>9.3859258042565169E-4</v>
      </c>
      <c r="R137" s="73">
        <f>VLOOKUP($A:$A,'3-TR İhracat Göstergeleri'!$A:$P,5,0)</f>
        <v>0</v>
      </c>
      <c r="S137" s="69" t="str">
        <f>VLOOKUP($A:$A,'3-TR İhracat Göstergeleri'!$A:$P,6,0)</f>
        <v>Tons</v>
      </c>
      <c r="T137" s="73">
        <f>VLOOKUP($A:$A,'3-TR İhracat Göstergeleri'!$A:$P,7,0)</f>
        <v>0</v>
      </c>
      <c r="U137" s="69">
        <f>VLOOKUP($A:$A,'3-TR İhracat Göstergeleri'!$A:$P,8,0)</f>
        <v>0</v>
      </c>
      <c r="V137" s="73">
        <f>VLOOKUP($A:$A,'3-TR İhracat Göstergeleri'!$A:$P,9,0)</f>
        <v>0</v>
      </c>
      <c r="W137" s="69">
        <f>VLOOKUP($A:$A,'3-TR İhracat Göstergeleri'!$A:$P,10,0)</f>
        <v>43</v>
      </c>
      <c r="X137" s="73">
        <f>VLOOKUP($A:$A,'3-TR İhracat Göstergeleri'!$A:$P,11,0)</f>
        <v>135</v>
      </c>
      <c r="Y137" s="69">
        <f>VLOOKUP($A:$A,'3-TR İhracat Göstergeleri'!$A:$P,12,0)</f>
        <v>1.5486780484178704E-4</v>
      </c>
      <c r="Z137" s="73">
        <f>VLOOKUP($A:$A,'3-TR İhracat Göstergeleri'!$A:$P,13,0)</f>
        <v>0</v>
      </c>
      <c r="AA137" s="69">
        <f>VLOOKUP($A:$A,'3-TR İhracat Göstergeleri'!$A:$P,14,0)</f>
        <v>14080</v>
      </c>
      <c r="AB137" s="73">
        <f>VLOOKUP($A:$A,'3-TR İhracat Göstergeleri'!$A:$P,15,0)</f>
        <v>1</v>
      </c>
      <c r="AC137" s="69">
        <f>VLOOKUP($A:$A,'3-TR İhracat Göstergeleri'!$A:$P,16,0)</f>
        <v>25</v>
      </c>
      <c r="AD137" s="73">
        <f>VLOOKUP($A:$A,'4-Dünya İthahalat Göstergeleri'!$A:$M,2,0)</f>
        <v>3</v>
      </c>
      <c r="AE137" s="69">
        <f>VLOOKUP($A:$A,'4-Dünya İthahalat Göstergeleri'!$A:$M,3,0)</f>
        <v>-3</v>
      </c>
      <c r="AF137" s="73">
        <f>VLOOKUP($A:$A,'4-Dünya İthahalat Göstergeleri'!$A:$M,4,0)</f>
        <v>1</v>
      </c>
      <c r="AG137" s="69" t="str">
        <f>VLOOKUP($A:$A,'4-Dünya İthahalat Göstergeleri'!$A:$M,5,0)</f>
        <v>Tons</v>
      </c>
      <c r="AH137" s="73">
        <f>VLOOKUP($A:$A,'4-Dünya İthahalat Göstergeleri'!$A:$M,6,0)</f>
        <v>3000</v>
      </c>
      <c r="AI137" s="69">
        <f>VLOOKUP($A:$A,'4-Dünya İthahalat Göstergeleri'!$A:$M,7,0)</f>
        <v>0</v>
      </c>
      <c r="AJ137" s="73">
        <f>VLOOKUP($A:$A,'4-Dünya İthahalat Göstergeleri'!$A:$M,8,0)</f>
        <v>0</v>
      </c>
      <c r="AK137" s="69">
        <f>VLOOKUP($A:$A,'4-Dünya İthahalat Göstergeleri'!$A:$M,9,0)</f>
        <v>-5</v>
      </c>
      <c r="AL137" s="73">
        <f>VLOOKUP($A:$A,'4-Dünya İthahalat Göstergeleri'!$A:$M,10,0)</f>
        <v>1.5486780484178704E-4</v>
      </c>
      <c r="AM137" s="69">
        <f>VLOOKUP($A:$A,'4-Dünya İthahalat Göstergeleri'!$A:$M,11,0)</f>
        <v>14080</v>
      </c>
      <c r="AN137" s="73">
        <f>VLOOKUP($A:$A,'4-Dünya İthahalat Göstergeleri'!$A:$M,12,0)</f>
        <v>1</v>
      </c>
      <c r="AO137" s="69">
        <f>VLOOKUP($A:$A,'4-Dünya İthahalat Göstergeleri'!$A:$M,13,0)</f>
        <v>45558</v>
      </c>
      <c r="AP137" s="73" t="e">
        <f>VLOOKUP($A:$A,'5-Dünya Yıllar İhracatı'!$A:$F,2,0)</f>
        <v>#N/A</v>
      </c>
      <c r="AQ137" s="69" t="e">
        <f>VLOOKUP($A:$A,'5-Dünya Yıllar İhracatı'!$A:$F,3,0)</f>
        <v>#N/A</v>
      </c>
      <c r="AR137" s="73" t="e">
        <f>VLOOKUP($A:$A,'5-Dünya Yıllar İhracatı'!$A:$F,4,0)</f>
        <v>#N/A</v>
      </c>
      <c r="AS137" s="69" t="e">
        <f>VLOOKUP($A:$A,'5-Dünya Yıllar İhracatı'!$A:$F,5,0)</f>
        <v>#N/A</v>
      </c>
      <c r="AT137" s="73" t="e">
        <f>VLOOKUP($A:$A,'5-Dünya Yıllar İhracatı'!$A:$F,6,0)</f>
        <v>#N/A</v>
      </c>
      <c r="AU137" s="69" t="e">
        <f t="shared" si="13"/>
        <v>#N/A</v>
      </c>
      <c r="AV137" s="73" t="e">
        <f t="shared" si="14"/>
        <v>#N/A</v>
      </c>
      <c r="AW137" s="69">
        <f>VLOOKUP($A:$A,'6-TR Yıllar İhracatı'!$A:$H,2,0)</f>
        <v>0</v>
      </c>
      <c r="AX137" s="73">
        <f>VLOOKUP($A:$A,'6-TR Yıllar İhracatı'!$A:$H,3,0)</f>
        <v>0</v>
      </c>
      <c r="AY137" s="69">
        <f>VLOOKUP($A:$A,'6-TR Yıllar İhracatı'!$A:$H,4,0)</f>
        <v>0</v>
      </c>
      <c r="AZ137" s="73">
        <f>VLOOKUP($A:$A,'6-TR Yıllar İhracatı'!$A:$H,5,0)</f>
        <v>1</v>
      </c>
      <c r="BA137" s="69">
        <f>VLOOKUP($A:$A,'6-TR Yıllar İhracatı'!$A:$H,6,0)</f>
        <v>2</v>
      </c>
      <c r="BB137" s="73">
        <f>VLOOKUP($A:$A,'6-TR Yıllar İhracatı'!$A:$H,7,0)</f>
        <v>1000</v>
      </c>
      <c r="BC137" s="69">
        <f>VLOOKUP($A:$A,'6-TR Yıllar İhracatı'!$A:$H,8,0)</f>
        <v>9.3859258042565169E-4</v>
      </c>
      <c r="BD137" s="73">
        <f>VLOOKUP($A:$A,'7-TR Çeyrek Yıllar İhracatı'!$A:$H,2,0)</f>
        <v>1</v>
      </c>
      <c r="BE137" s="69">
        <f>VLOOKUP($A:$A,'7-TR Çeyrek Yıllar İhracatı'!$A:$H,3,0)</f>
        <v>0</v>
      </c>
      <c r="BF137" s="73">
        <f>VLOOKUP($A:$A,'7-TR Çeyrek Yıllar İhracatı'!$A:$H,4,0)</f>
        <v>0</v>
      </c>
      <c r="BG137" s="69">
        <f>VLOOKUP($A:$A,'7-TR Çeyrek Yıllar İhracatı'!$A:$H,5,0)</f>
        <v>1</v>
      </c>
      <c r="BH137" s="73">
        <f>VLOOKUP($A:$A,'7-TR Çeyrek Yıllar İhracatı'!$A:$H,6,0)</f>
        <v>0</v>
      </c>
      <c r="BI137" s="69">
        <f>VLOOKUP($A:$A,'7-TR Çeyrek Yıllar İhracatı'!$A:$H,7,0)</f>
        <v>-100</v>
      </c>
      <c r="BJ137" s="73">
        <f>VLOOKUP($A:$A,'8- TR Yıllar Birim İhracatı'!$A:$H,2,0)</f>
        <v>0</v>
      </c>
      <c r="BK137" s="69">
        <f>VLOOKUP($A:$A,'8- TR Yıllar Birim İhracatı'!$A:$H,3,0)</f>
        <v>0</v>
      </c>
      <c r="BL137" s="73">
        <f>VLOOKUP($A:$A,'8- TR Yıllar Birim İhracatı'!$A:$H,4,0)</f>
        <v>0</v>
      </c>
      <c r="BM137" s="69">
        <f>VLOOKUP($A:$A,'8- TR Yıllar Birim İhracatı'!$A:$H,5,0)</f>
        <v>0</v>
      </c>
      <c r="BN137" s="73">
        <f>VLOOKUP($A:$A,'8- TR Yıllar Birim İhracatı'!$A:$H,6,0)</f>
        <v>0</v>
      </c>
      <c r="BO137" s="69">
        <f>VLOOKUP($A:$A,'8- TR Yıllar Birim İhracatı'!$A:$H,7,0)</f>
        <v>2</v>
      </c>
      <c r="BP137" s="73">
        <f>VLOOKUP($A:$A,'8- TR Yıllar Birim İhracatı'!$A:$H,8,0)</f>
        <v>0</v>
      </c>
      <c r="BQ137" s="69">
        <f>VLOOKUP($A:$A,'9-Dünya Yıllar Birim İthalatı'!$A:$N,2,0)</f>
        <v>0</v>
      </c>
      <c r="BR137" s="73">
        <f>VLOOKUP($A:$A,'9-Dünya Yıllar Birim İthalatı'!$A:$N,3,0)</f>
        <v>0</v>
      </c>
      <c r="BS137" s="69">
        <f>VLOOKUP($A:$A,'9-Dünya Yıllar Birim İthalatı'!$A:$N,4,0)</f>
        <v>500</v>
      </c>
      <c r="BT137" s="73" t="str">
        <f>VLOOKUP($A:$A,'9-Dünya Yıllar Birim İthalatı'!$A:$N,5,0)</f>
        <v>US Dollar/Tons</v>
      </c>
      <c r="BU137" s="69">
        <f>VLOOKUP($A:$A,'9-Dünya Yıllar Birim İthalatı'!$A:$N,6,0)</f>
        <v>0</v>
      </c>
      <c r="BV137" s="73" t="str">
        <f>VLOOKUP($A:$A,'9-Dünya Yıllar Birim İthalatı'!$A:$N,7,0)</f>
        <v>US Dollar/Tons</v>
      </c>
      <c r="BW137" s="69">
        <f>VLOOKUP($A:$A,'9-Dünya Yıllar Birim İthalatı'!$A:$N,8,0)</f>
        <v>3000</v>
      </c>
      <c r="BX137" s="73" t="str">
        <f>VLOOKUP($A:$A,'9-Dünya Yıllar Birim İthalatı'!$A:$N,9,0)</f>
        <v>US Dollar/Tons</v>
      </c>
      <c r="BY137" s="69">
        <f>VLOOKUP($A:$A,'9-Dünya Yıllar Birim İthalatı'!$A:$N,10,0)</f>
        <v>3000</v>
      </c>
      <c r="BZ137" s="73" t="str">
        <f>VLOOKUP($A:$A,'9-Dünya Yıllar Birim İthalatı'!$A:$N,11,0)</f>
        <v>US Dollar/Tons</v>
      </c>
      <c r="CA137" s="69">
        <f>VLOOKUP($A:$A,'9-Dünya Yıllar Birim İthalatı'!$A:$N,12,0)</f>
        <v>3</v>
      </c>
      <c r="CB137" s="73">
        <f>VLOOKUP($A:$A,'9-Dünya Yıllar Birim İthalatı'!$A:$N,13,0)</f>
        <v>1</v>
      </c>
      <c r="CC137" s="69" t="str">
        <f>VLOOKUP($A:$A,'9-Dünya Yıllar Birim İthalatı'!$A:$N,14,0)</f>
        <v>Tons</v>
      </c>
    </row>
    <row r="138" spans="1:81" ht="27.6" x14ac:dyDescent="0.3">
      <c r="A138" s="71" t="s">
        <v>38</v>
      </c>
      <c r="B138" s="75"/>
      <c r="C138" s="72">
        <v>145</v>
      </c>
      <c r="D138" s="72">
        <v>23</v>
      </c>
      <c r="E138" s="72">
        <v>9</v>
      </c>
      <c r="F138" s="72">
        <v>3</v>
      </c>
      <c r="G138" s="72">
        <f t="shared" si="10"/>
        <v>-66.666666666666657</v>
      </c>
      <c r="H138" s="72">
        <f t="shared" si="11"/>
        <v>1.5486812462960707E-4</v>
      </c>
      <c r="I138" s="71" t="e">
        <f>VLOOKUP($A:$A,'2- Dünya Çeyrek Yıllar İthalatı'!$A:$F,2,0)</f>
        <v>#N/A</v>
      </c>
      <c r="J138" s="71" t="e">
        <f>VLOOKUP($A:$A,'2- Dünya Çeyrek Yıllar İthalatı'!$A:$F,3,0)</f>
        <v>#N/A</v>
      </c>
      <c r="K138" s="71" t="e">
        <f>VLOOKUP($A:$A,'2- Dünya Çeyrek Yıllar İthalatı'!$A:$F,4,0)</f>
        <v>#N/A</v>
      </c>
      <c r="L138" s="71" t="e">
        <f>VLOOKUP($A:$A,'2- Dünya Çeyrek Yıllar İthalatı'!$A:$F,5,0)</f>
        <v>#N/A</v>
      </c>
      <c r="M138" s="71" t="e">
        <f>VLOOKUP($A:$A,'2- Dünya Çeyrek Yıllar İthalatı'!$A:$F,6,0)</f>
        <v>#N/A</v>
      </c>
      <c r="N138" s="71" t="e">
        <f t="shared" si="12"/>
        <v>#N/A</v>
      </c>
      <c r="O138" s="71">
        <f>VLOOKUP($A:$A,'3-TR İhracat Göstergeleri'!$A:$P,2,0)</f>
        <v>0</v>
      </c>
      <c r="P138" s="75">
        <f>VLOOKUP($A:$A,'3-TR İhracat Göstergeleri'!$A:$P,3,0)</f>
        <v>-9357</v>
      </c>
      <c r="Q138" s="71">
        <f>VLOOKUP($A:$A,'3-TR İhracat Göstergeleri'!$A:$P,4,0)</f>
        <v>0</v>
      </c>
      <c r="R138" s="75">
        <f>VLOOKUP($A:$A,'3-TR İhracat Göstergeleri'!$A:$P,5,0)</f>
        <v>0</v>
      </c>
      <c r="S138" s="71">
        <f>VLOOKUP($A:$A,'3-TR İhracat Göstergeleri'!$A:$P,6,0)</f>
        <v>0</v>
      </c>
      <c r="T138" s="75">
        <f>VLOOKUP($A:$A,'3-TR İhracat Göstergeleri'!$A:$P,7,0)</f>
        <v>0</v>
      </c>
      <c r="U138" s="71">
        <f>VLOOKUP($A:$A,'3-TR İhracat Göstergeleri'!$A:$P,8,0)</f>
        <v>0</v>
      </c>
      <c r="V138" s="75">
        <f>VLOOKUP($A:$A,'3-TR İhracat Göstergeleri'!$A:$P,9,0)</f>
        <v>0</v>
      </c>
      <c r="W138" s="71">
        <f>VLOOKUP($A:$A,'3-TR İhracat Göstergeleri'!$A:$P,10,0)</f>
        <v>0</v>
      </c>
      <c r="X138" s="75">
        <f>VLOOKUP($A:$A,'3-TR İhracat Göstergeleri'!$A:$P,11,0)</f>
        <v>133</v>
      </c>
      <c r="Y138" s="71">
        <f>VLOOKUP($A:$A,'3-TR İhracat Göstergeleri'!$A:$P,12,0)</f>
        <v>1.5486780484178704E-4</v>
      </c>
      <c r="Z138" s="75">
        <f>VLOOKUP($A:$A,'3-TR İhracat Göstergeleri'!$A:$P,13,0)</f>
        <v>0</v>
      </c>
      <c r="AA138" s="71">
        <f>VLOOKUP($A:$A,'3-TR İhracat Göstergeleri'!$A:$P,14,0)</f>
        <v>4022</v>
      </c>
      <c r="AB138" s="75">
        <f>VLOOKUP($A:$A,'3-TR İhracat Göstergeleri'!$A:$P,15,0)</f>
        <v>1</v>
      </c>
      <c r="AC138" s="71">
        <f>VLOOKUP($A:$A,'3-TR İhracat Göstergeleri'!$A:$P,16,0)</f>
        <v>0</v>
      </c>
      <c r="AD138" s="75">
        <f>VLOOKUP($A:$A,'4-Dünya İthahalat Göstergeleri'!$A:$M,2,0)</f>
        <v>3</v>
      </c>
      <c r="AE138" s="71">
        <f>VLOOKUP($A:$A,'4-Dünya İthahalat Göstergeleri'!$A:$M,3,0)</f>
        <v>11440</v>
      </c>
      <c r="AF138" s="75">
        <f>VLOOKUP($A:$A,'4-Dünya İthahalat Göstergeleri'!$A:$M,4,0)</f>
        <v>0</v>
      </c>
      <c r="AG138" s="71" t="str">
        <f>VLOOKUP($A:$A,'4-Dünya İthahalat Göstergeleri'!$A:$M,5,0)</f>
        <v>Tons</v>
      </c>
      <c r="AH138" s="75">
        <f>VLOOKUP($A:$A,'4-Dünya İthahalat Göstergeleri'!$A:$M,6,0)</f>
        <v>0</v>
      </c>
      <c r="AI138" s="71">
        <f>VLOOKUP($A:$A,'4-Dünya İthahalat Göstergeleri'!$A:$M,7,0)</f>
        <v>0</v>
      </c>
      <c r="AJ138" s="75">
        <f>VLOOKUP($A:$A,'4-Dünya İthahalat Göstergeleri'!$A:$M,8,0)</f>
        <v>0</v>
      </c>
      <c r="AK138" s="71">
        <f>VLOOKUP($A:$A,'4-Dünya İthahalat Göstergeleri'!$A:$M,9,0)</f>
        <v>-66</v>
      </c>
      <c r="AL138" s="75">
        <f>VLOOKUP($A:$A,'4-Dünya İthahalat Göstergeleri'!$A:$M,10,0)</f>
        <v>1.5486780484178704E-4</v>
      </c>
      <c r="AM138" s="71">
        <f>VLOOKUP($A:$A,'4-Dünya İthahalat Göstergeleri'!$A:$M,11,0)</f>
        <v>4022</v>
      </c>
      <c r="AN138" s="75">
        <f>VLOOKUP($A:$A,'4-Dünya İthahalat Göstergeleri'!$A:$M,12,0)</f>
        <v>1</v>
      </c>
      <c r="AO138" s="71" t="str">
        <f>VLOOKUP($A:$A,'4-Dünya İthahalat Göstergeleri'!$A:$M,13,0)</f>
        <v>...</v>
      </c>
      <c r="AP138" s="75">
        <f>VLOOKUP($A:$A,'5-Dünya Yıllar İhracatı'!$A:$F,2,0)</f>
        <v>16319</v>
      </c>
      <c r="AQ138" s="71">
        <f>VLOOKUP($A:$A,'5-Dünya Yıllar İhracatı'!$A:$F,3,0)</f>
        <v>15616</v>
      </c>
      <c r="AR138" s="75">
        <f>VLOOKUP($A:$A,'5-Dünya Yıllar İhracatı'!$A:$F,4,0)</f>
        <v>34445</v>
      </c>
      <c r="AS138" s="71">
        <f>VLOOKUP($A:$A,'5-Dünya Yıllar İhracatı'!$A:$F,5,0)</f>
        <v>19629</v>
      </c>
      <c r="AT138" s="75">
        <f>VLOOKUP($A:$A,'5-Dünya Yıllar İhracatı'!$A:$F,6,0)</f>
        <v>11443</v>
      </c>
      <c r="AU138" s="71">
        <f t="shared" si="13"/>
        <v>-41.703601813643076</v>
      </c>
      <c r="AV138" s="75">
        <f t="shared" si="14"/>
        <v>170.98531801362341</v>
      </c>
      <c r="AW138" s="71">
        <f>VLOOKUP($A:$A,'6-TR Yıllar İhracatı'!$A:$H,2,0)</f>
        <v>0</v>
      </c>
      <c r="AX138" s="75">
        <f>VLOOKUP($A:$A,'6-TR Yıllar İhracatı'!$A:$H,3,0)</f>
        <v>145</v>
      </c>
      <c r="AY138" s="71">
        <f>VLOOKUP($A:$A,'6-TR Yıllar İhracatı'!$A:$H,4,0)</f>
        <v>23</v>
      </c>
      <c r="AZ138" s="75">
        <f>VLOOKUP($A:$A,'6-TR Yıllar İhracatı'!$A:$H,5,0)</f>
        <v>9</v>
      </c>
      <c r="BA138" s="71">
        <f>VLOOKUP($A:$A,'6-TR Yıllar İhracatı'!$A:$H,6,0)</f>
        <v>0</v>
      </c>
      <c r="BB138" s="75">
        <f>VLOOKUP($A:$A,'6-TR Yıllar İhracatı'!$A:$H,7,0)</f>
        <v>-1000</v>
      </c>
      <c r="BC138" s="71">
        <f>VLOOKUP($A:$A,'6-TR Yıllar İhracatı'!$A:$H,8,0)</f>
        <v>0</v>
      </c>
      <c r="BD138" s="75">
        <f>VLOOKUP($A:$A,'7-TR Çeyrek Yıllar İhracatı'!$A:$H,2,0)</f>
        <v>0</v>
      </c>
      <c r="BE138" s="71">
        <f>VLOOKUP($A:$A,'7-TR Çeyrek Yıllar İhracatı'!$A:$H,3,0)</f>
        <v>0</v>
      </c>
      <c r="BF138" s="75">
        <f>VLOOKUP($A:$A,'7-TR Çeyrek Yıllar İhracatı'!$A:$H,4,0)</f>
        <v>0</v>
      </c>
      <c r="BG138" s="71">
        <f>VLOOKUP($A:$A,'7-TR Çeyrek Yıllar İhracatı'!$A:$H,5,0)</f>
        <v>0</v>
      </c>
      <c r="BH138" s="75">
        <f>VLOOKUP($A:$A,'7-TR Çeyrek Yıllar İhracatı'!$A:$H,6,0)</f>
        <v>83</v>
      </c>
      <c r="BI138" s="71" t="e">
        <f>VLOOKUP($A:$A,'7-TR Çeyrek Yıllar İhracatı'!$A:$H,7,0)</f>
        <v>#DIV/0!</v>
      </c>
      <c r="BJ138" s="75">
        <f>VLOOKUP($A:$A,'8- TR Yıllar Birim İhracatı'!$A:$H,2,0)</f>
        <v>0</v>
      </c>
      <c r="BK138" s="71">
        <f>VLOOKUP($A:$A,'8- TR Yıllar Birim İhracatı'!$A:$H,3,0)</f>
        <v>8056</v>
      </c>
      <c r="BL138" s="75">
        <f>VLOOKUP($A:$A,'8- TR Yıllar Birim İhracatı'!$A:$H,4,0)</f>
        <v>3286</v>
      </c>
      <c r="BM138" s="71">
        <f>VLOOKUP($A:$A,'8- TR Yıllar Birim İhracatı'!$A:$H,5,0)</f>
        <v>9000</v>
      </c>
      <c r="BN138" s="75">
        <f>VLOOKUP($A:$A,'8- TR Yıllar Birim İhracatı'!$A:$H,6,0)</f>
        <v>0</v>
      </c>
      <c r="BO138" s="71">
        <f>VLOOKUP($A:$A,'8- TR Yıllar Birim İhracatı'!$A:$H,7,0)</f>
        <v>0</v>
      </c>
      <c r="BP138" s="75">
        <f>VLOOKUP($A:$A,'8- TR Yıllar Birim İhracatı'!$A:$H,8,0)</f>
        <v>0</v>
      </c>
      <c r="BQ138" s="71">
        <f>VLOOKUP($A:$A,'9-Dünya Yıllar Birim İthalatı'!$A:$N,2,0)</f>
        <v>0</v>
      </c>
      <c r="BR138" s="75">
        <f>VLOOKUP($A:$A,'9-Dünya Yıllar Birim İthalatı'!$A:$N,3,0)</f>
        <v>0</v>
      </c>
      <c r="BS138" s="71">
        <f>VLOOKUP($A:$A,'9-Dünya Yıllar Birim İthalatı'!$A:$N,4,0)</f>
        <v>8056</v>
      </c>
      <c r="BT138" s="75" t="str">
        <f>VLOOKUP($A:$A,'9-Dünya Yıllar Birim İthalatı'!$A:$N,5,0)</f>
        <v>US Dollar/Tons</v>
      </c>
      <c r="BU138" s="71">
        <f>VLOOKUP($A:$A,'9-Dünya Yıllar Birim İthalatı'!$A:$N,6,0)</f>
        <v>3286</v>
      </c>
      <c r="BV138" s="75" t="str">
        <f>VLOOKUP($A:$A,'9-Dünya Yıllar Birim İthalatı'!$A:$N,7,0)</f>
        <v>US Dollar/Tons</v>
      </c>
      <c r="BW138" s="71">
        <f>VLOOKUP($A:$A,'9-Dünya Yıllar Birim İthalatı'!$A:$N,8,0)</f>
        <v>9000</v>
      </c>
      <c r="BX138" s="75" t="str">
        <f>VLOOKUP($A:$A,'9-Dünya Yıllar Birim İthalatı'!$A:$N,9,0)</f>
        <v>US Dollar/Tons</v>
      </c>
      <c r="BY138" s="71">
        <f>VLOOKUP($A:$A,'9-Dünya Yıllar Birim İthalatı'!$A:$N,10,0)</f>
        <v>0</v>
      </c>
      <c r="BZ138" s="75" t="str">
        <f>VLOOKUP($A:$A,'9-Dünya Yıllar Birim İthalatı'!$A:$N,11,0)</f>
        <v>US Dollar/Tons</v>
      </c>
      <c r="CA138" s="71">
        <f>VLOOKUP($A:$A,'9-Dünya Yıllar Birim İthalatı'!$A:$N,12,0)</f>
        <v>3</v>
      </c>
      <c r="CB138" s="75">
        <f>VLOOKUP($A:$A,'9-Dünya Yıllar Birim İthalatı'!$A:$N,13,0)</f>
        <v>0</v>
      </c>
      <c r="CC138" s="71" t="str">
        <f>VLOOKUP($A:$A,'9-Dünya Yıllar Birim İthalatı'!$A:$N,14,0)</f>
        <v>Tons</v>
      </c>
    </row>
    <row r="139" spans="1:81" ht="27.6" x14ac:dyDescent="0.3">
      <c r="A139" s="69" t="s">
        <v>37</v>
      </c>
      <c r="B139" s="73">
        <v>369</v>
      </c>
      <c r="C139" s="73">
        <v>2</v>
      </c>
      <c r="D139" s="73">
        <v>133</v>
      </c>
      <c r="E139" s="73">
        <v>59</v>
      </c>
      <c r="F139" s="74">
        <v>2</v>
      </c>
      <c r="G139" s="73">
        <f t="shared" si="10"/>
        <v>-96.610169491525426</v>
      </c>
      <c r="H139" s="74">
        <f t="shared" si="11"/>
        <v>1.0324541641973805E-4</v>
      </c>
      <c r="I139" s="69" t="e">
        <f>VLOOKUP($A:$A,'2- Dünya Çeyrek Yıllar İthalatı'!$A:$F,2,0)</f>
        <v>#N/A</v>
      </c>
      <c r="J139" s="69" t="e">
        <f>VLOOKUP($A:$A,'2- Dünya Çeyrek Yıllar İthalatı'!$A:$F,3,0)</f>
        <v>#N/A</v>
      </c>
      <c r="K139" s="69" t="e">
        <f>VLOOKUP($A:$A,'2- Dünya Çeyrek Yıllar İthalatı'!$A:$F,4,0)</f>
        <v>#N/A</v>
      </c>
      <c r="L139" s="69" t="e">
        <f>VLOOKUP($A:$A,'2- Dünya Çeyrek Yıllar İthalatı'!$A:$F,5,0)</f>
        <v>#N/A</v>
      </c>
      <c r="M139" s="69" t="e">
        <f>VLOOKUP($A:$A,'2- Dünya Çeyrek Yıllar İthalatı'!$A:$F,6,0)</f>
        <v>#N/A</v>
      </c>
      <c r="N139" s="69" t="e">
        <f t="shared" si="12"/>
        <v>#N/A</v>
      </c>
      <c r="O139" s="69">
        <f>VLOOKUP($A:$A,'3-TR İhracat Göstergeleri'!$A:$P,2,0)</f>
        <v>0</v>
      </c>
      <c r="P139" s="73">
        <f>VLOOKUP($A:$A,'3-TR İhracat Göstergeleri'!$A:$P,3,0)</f>
        <v>0</v>
      </c>
      <c r="Q139" s="69">
        <f>VLOOKUP($A:$A,'3-TR İhracat Göstergeleri'!$A:$P,4,0)</f>
        <v>0</v>
      </c>
      <c r="R139" s="73">
        <f>VLOOKUP($A:$A,'3-TR İhracat Göstergeleri'!$A:$P,5,0)</f>
        <v>0</v>
      </c>
      <c r="S139" s="69">
        <f>VLOOKUP($A:$A,'3-TR İhracat Göstergeleri'!$A:$P,6,0)</f>
        <v>0</v>
      </c>
      <c r="T139" s="73">
        <f>VLOOKUP($A:$A,'3-TR İhracat Göstergeleri'!$A:$P,7,0)</f>
        <v>0</v>
      </c>
      <c r="U139" s="69">
        <f>VLOOKUP($A:$A,'3-TR İhracat Göstergeleri'!$A:$P,8,0)</f>
        <v>0</v>
      </c>
      <c r="V139" s="73">
        <f>VLOOKUP($A:$A,'3-TR İhracat Göstergeleri'!$A:$P,9,0)</f>
        <v>0</v>
      </c>
      <c r="W139" s="69">
        <f>VLOOKUP($A:$A,'3-TR İhracat Göstergeleri'!$A:$P,10,0)</f>
        <v>0</v>
      </c>
      <c r="X139" s="73">
        <f>VLOOKUP($A:$A,'3-TR İhracat Göstergeleri'!$A:$P,11,0)</f>
        <v>137</v>
      </c>
      <c r="Y139" s="69">
        <f>VLOOKUP($A:$A,'3-TR İhracat Göstergeleri'!$A:$P,12,0)</f>
        <v>1.0324520322785804E-4</v>
      </c>
      <c r="Z139" s="73">
        <f>VLOOKUP($A:$A,'3-TR İhracat Göstergeleri'!$A:$P,13,0)</f>
        <v>-51</v>
      </c>
      <c r="AA139" s="69">
        <f>VLOOKUP($A:$A,'3-TR İhracat Göstergeleri'!$A:$P,14,0)</f>
        <v>0</v>
      </c>
      <c r="AB139" s="73" t="str">
        <f>VLOOKUP($A:$A,'3-TR İhracat Göstergeleri'!$A:$P,15,0)</f>
        <v>0.5</v>
      </c>
      <c r="AC139" s="69">
        <f>VLOOKUP($A:$A,'3-TR İhracat Göstergeleri'!$A:$P,16,0)</f>
        <v>0</v>
      </c>
      <c r="AD139" s="73">
        <f>VLOOKUP($A:$A,'4-Dünya İthahalat Göstergeleri'!$A:$M,2,0)</f>
        <v>2</v>
      </c>
      <c r="AE139" s="69">
        <f>VLOOKUP($A:$A,'4-Dünya İthahalat Göstergeleri'!$A:$M,3,0)</f>
        <v>-2</v>
      </c>
      <c r="AF139" s="73">
        <f>VLOOKUP($A:$A,'4-Dünya İthahalat Göstergeleri'!$A:$M,4,0)</f>
        <v>0</v>
      </c>
      <c r="AG139" s="69" t="str">
        <f>VLOOKUP($A:$A,'4-Dünya İthahalat Göstergeleri'!$A:$M,5,0)</f>
        <v>Tons</v>
      </c>
      <c r="AH139" s="73">
        <f>VLOOKUP($A:$A,'4-Dünya İthahalat Göstergeleri'!$A:$M,6,0)</f>
        <v>0</v>
      </c>
      <c r="AI139" s="69">
        <f>VLOOKUP($A:$A,'4-Dünya İthahalat Göstergeleri'!$A:$M,7,0)</f>
        <v>-51</v>
      </c>
      <c r="AJ139" s="73">
        <f>VLOOKUP($A:$A,'4-Dünya İthahalat Göstergeleri'!$A:$M,8,0)</f>
        <v>0</v>
      </c>
      <c r="AK139" s="69">
        <f>VLOOKUP($A:$A,'4-Dünya İthahalat Göstergeleri'!$A:$M,9,0)</f>
        <v>-97</v>
      </c>
      <c r="AL139" s="73">
        <f>VLOOKUP($A:$A,'4-Dünya İthahalat Göstergeleri'!$A:$M,10,0)</f>
        <v>1.0324520322785804E-4</v>
      </c>
      <c r="AM139" s="69">
        <f>VLOOKUP($A:$A,'4-Dünya İthahalat Göstergeleri'!$A:$M,11,0)</f>
        <v>0</v>
      </c>
      <c r="AN139" s="73" t="str">
        <f>VLOOKUP($A:$A,'4-Dünya İthahalat Göstergeleri'!$A:$M,12,0)</f>
        <v>0.5</v>
      </c>
      <c r="AO139" s="69">
        <f>VLOOKUP($A:$A,'4-Dünya İthahalat Göstergeleri'!$A:$M,13,0)</f>
        <v>0</v>
      </c>
      <c r="AP139" s="73" t="e">
        <f>VLOOKUP($A:$A,'5-Dünya Yıllar İhracatı'!$A:$F,2,0)</f>
        <v>#N/A</v>
      </c>
      <c r="AQ139" s="69" t="e">
        <f>VLOOKUP($A:$A,'5-Dünya Yıllar İhracatı'!$A:$F,3,0)</f>
        <v>#N/A</v>
      </c>
      <c r="AR139" s="73" t="e">
        <f>VLOOKUP($A:$A,'5-Dünya Yıllar İhracatı'!$A:$F,4,0)</f>
        <v>#N/A</v>
      </c>
      <c r="AS139" s="69" t="e">
        <f>VLOOKUP($A:$A,'5-Dünya Yıllar İhracatı'!$A:$F,5,0)</f>
        <v>#N/A</v>
      </c>
      <c r="AT139" s="73" t="e">
        <f>VLOOKUP($A:$A,'5-Dünya Yıllar İhracatı'!$A:$F,6,0)</f>
        <v>#N/A</v>
      </c>
      <c r="AU139" s="69" t="e">
        <f t="shared" si="13"/>
        <v>#N/A</v>
      </c>
      <c r="AV139" s="73" t="e">
        <f t="shared" si="14"/>
        <v>#N/A</v>
      </c>
      <c r="AW139" s="69">
        <f>VLOOKUP($A:$A,'6-TR Yıllar İhracatı'!$A:$H,2,0)</f>
        <v>0</v>
      </c>
      <c r="AX139" s="73">
        <f>VLOOKUP($A:$A,'6-TR Yıllar İhracatı'!$A:$H,3,0)</f>
        <v>0</v>
      </c>
      <c r="AY139" s="69">
        <f>VLOOKUP($A:$A,'6-TR Yıllar İhracatı'!$A:$H,4,0)</f>
        <v>25</v>
      </c>
      <c r="AZ139" s="73">
        <f>VLOOKUP($A:$A,'6-TR Yıllar İhracatı'!$A:$H,5,0)</f>
        <v>1</v>
      </c>
      <c r="BA139" s="69">
        <f>VLOOKUP($A:$A,'6-TR Yıllar İhracatı'!$A:$H,6,0)</f>
        <v>0</v>
      </c>
      <c r="BB139" s="73">
        <f>VLOOKUP($A:$A,'6-TR Yıllar İhracatı'!$A:$H,7,0)</f>
        <v>-1000</v>
      </c>
      <c r="BC139" s="69">
        <f>VLOOKUP($A:$A,'6-TR Yıllar İhracatı'!$A:$H,8,0)</f>
        <v>0</v>
      </c>
      <c r="BD139" s="73" t="e">
        <f>VLOOKUP($A:$A,'7-TR Çeyrek Yıllar İhracatı'!$A:$H,2,0)</f>
        <v>#N/A</v>
      </c>
      <c r="BE139" s="69" t="e">
        <f>VLOOKUP($A:$A,'7-TR Çeyrek Yıllar İhracatı'!$A:$H,3,0)</f>
        <v>#N/A</v>
      </c>
      <c r="BF139" s="73" t="e">
        <f>VLOOKUP($A:$A,'7-TR Çeyrek Yıllar İhracatı'!$A:$H,4,0)</f>
        <v>#N/A</v>
      </c>
      <c r="BG139" s="69" t="e">
        <f>VLOOKUP($A:$A,'7-TR Çeyrek Yıllar İhracatı'!$A:$H,5,0)</f>
        <v>#N/A</v>
      </c>
      <c r="BH139" s="73" t="e">
        <f>VLOOKUP($A:$A,'7-TR Çeyrek Yıllar İhracatı'!$A:$H,6,0)</f>
        <v>#N/A</v>
      </c>
      <c r="BI139" s="69" t="e">
        <f>VLOOKUP($A:$A,'7-TR Çeyrek Yıllar İhracatı'!$A:$H,7,0)</f>
        <v>#N/A</v>
      </c>
      <c r="BJ139" s="73">
        <f>VLOOKUP($A:$A,'8- TR Yıllar Birim İhracatı'!$A:$H,2,0)</f>
        <v>0</v>
      </c>
      <c r="BK139" s="69">
        <f>VLOOKUP($A:$A,'8- TR Yıllar Birim İhracatı'!$A:$H,3,0)</f>
        <v>0</v>
      </c>
      <c r="BL139" s="73">
        <f>VLOOKUP($A:$A,'8- TR Yıllar Birim İhracatı'!$A:$H,4,0)</f>
        <v>0</v>
      </c>
      <c r="BM139" s="69">
        <f>VLOOKUP($A:$A,'8- TR Yıllar Birim İhracatı'!$A:$H,5,0)</f>
        <v>0</v>
      </c>
      <c r="BN139" s="73">
        <f>VLOOKUP($A:$A,'8- TR Yıllar Birim İhracatı'!$A:$H,6,0)</f>
        <v>0</v>
      </c>
      <c r="BO139" s="69">
        <f>VLOOKUP($A:$A,'8- TR Yıllar Birim İhracatı'!$A:$H,7,0)</f>
        <v>0</v>
      </c>
      <c r="BP139" s="73">
        <f>VLOOKUP($A:$A,'8- TR Yıllar Birim İhracatı'!$A:$H,8,0)</f>
        <v>0</v>
      </c>
      <c r="BQ139" s="69">
        <f>VLOOKUP($A:$A,'9-Dünya Yıllar Birim İthalatı'!$A:$N,2,0)</f>
        <v>6833</v>
      </c>
      <c r="BR139" s="73" t="str">
        <f>VLOOKUP($A:$A,'9-Dünya Yıllar Birim İthalatı'!$A:$N,3,0)</f>
        <v>US Dollar/Tons</v>
      </c>
      <c r="BS139" s="69">
        <f>VLOOKUP($A:$A,'9-Dünya Yıllar Birim İthalatı'!$A:$N,4,0)</f>
        <v>0</v>
      </c>
      <c r="BT139" s="73" t="str">
        <f>VLOOKUP($A:$A,'9-Dünya Yıllar Birim İthalatı'!$A:$N,5,0)</f>
        <v>US Dollar/Tons</v>
      </c>
      <c r="BU139" s="69">
        <f>VLOOKUP($A:$A,'9-Dünya Yıllar Birim İthalatı'!$A:$N,6,0)</f>
        <v>10231</v>
      </c>
      <c r="BV139" s="73" t="str">
        <f>VLOOKUP($A:$A,'9-Dünya Yıllar Birim İthalatı'!$A:$N,7,0)</f>
        <v>US Dollar/Tons</v>
      </c>
      <c r="BW139" s="69">
        <f>VLOOKUP($A:$A,'9-Dünya Yıllar Birim İthalatı'!$A:$N,8,0)</f>
        <v>5364</v>
      </c>
      <c r="BX139" s="73" t="str">
        <f>VLOOKUP($A:$A,'9-Dünya Yıllar Birim İthalatı'!$A:$N,9,0)</f>
        <v>US Dollar/Tons</v>
      </c>
      <c r="BY139" s="69">
        <f>VLOOKUP($A:$A,'9-Dünya Yıllar Birim İthalatı'!$A:$N,10,0)</f>
        <v>0</v>
      </c>
      <c r="BZ139" s="73" t="str">
        <f>VLOOKUP($A:$A,'9-Dünya Yıllar Birim İthalatı'!$A:$N,11,0)</f>
        <v>US Dollar/Tons</v>
      </c>
      <c r="CA139" s="69">
        <f>VLOOKUP($A:$A,'9-Dünya Yıllar Birim İthalatı'!$A:$N,12,0)</f>
        <v>2</v>
      </c>
      <c r="CB139" s="73">
        <f>VLOOKUP($A:$A,'9-Dünya Yıllar Birim İthalatı'!$A:$N,13,0)</f>
        <v>0</v>
      </c>
      <c r="CC139" s="69" t="str">
        <f>VLOOKUP($A:$A,'9-Dünya Yıllar Birim İthalatı'!$A:$N,14,0)</f>
        <v>Tons</v>
      </c>
    </row>
    <row r="140" spans="1:81" ht="27.6" x14ac:dyDescent="0.3">
      <c r="A140" s="71" t="s">
        <v>36</v>
      </c>
      <c r="B140" s="75">
        <v>1</v>
      </c>
      <c r="C140" s="75">
        <v>0</v>
      </c>
      <c r="D140" s="75">
        <v>1</v>
      </c>
      <c r="E140" s="75">
        <v>1</v>
      </c>
      <c r="F140" s="76">
        <v>2</v>
      </c>
      <c r="G140" s="75">
        <f t="shared" si="10"/>
        <v>100</v>
      </c>
      <c r="H140" s="76">
        <f t="shared" si="11"/>
        <v>1.0324541641973805E-4</v>
      </c>
      <c r="I140" s="71">
        <f>VLOOKUP($A:$A,'2- Dünya Çeyrek Yıllar İthalatı'!$A:$F,2,0)</f>
        <v>0</v>
      </c>
      <c r="J140" s="71">
        <f>VLOOKUP($A:$A,'2- Dünya Çeyrek Yıllar İthalatı'!$A:$F,3,0)</f>
        <v>2</v>
      </c>
      <c r="K140" s="71">
        <f>VLOOKUP($A:$A,'2- Dünya Çeyrek Yıllar İthalatı'!$A:$F,4,0)</f>
        <v>0</v>
      </c>
      <c r="L140" s="71">
        <f>VLOOKUP($A:$A,'2- Dünya Çeyrek Yıllar İthalatı'!$A:$F,5,0)</f>
        <v>0</v>
      </c>
      <c r="M140" s="71">
        <f>VLOOKUP($A:$A,'2- Dünya Çeyrek Yıllar İthalatı'!$A:$F,6,0)</f>
        <v>0</v>
      </c>
      <c r="N140" s="71" t="e">
        <f t="shared" si="12"/>
        <v>#DIV/0!</v>
      </c>
      <c r="O140" s="71">
        <f>VLOOKUP($A:$A,'3-TR İhracat Göstergeleri'!$A:$P,2,0)</f>
        <v>0</v>
      </c>
      <c r="P140" s="75">
        <f>VLOOKUP($A:$A,'3-TR İhracat Göstergeleri'!$A:$P,3,0)</f>
        <v>0</v>
      </c>
      <c r="Q140" s="71">
        <f>VLOOKUP($A:$A,'3-TR İhracat Göstergeleri'!$A:$P,4,0)</f>
        <v>0</v>
      </c>
      <c r="R140" s="75">
        <f>VLOOKUP($A:$A,'3-TR İhracat Göstergeleri'!$A:$P,5,0)</f>
        <v>0</v>
      </c>
      <c r="S140" s="71">
        <f>VLOOKUP($A:$A,'3-TR İhracat Göstergeleri'!$A:$P,6,0)</f>
        <v>0</v>
      </c>
      <c r="T140" s="75">
        <f>VLOOKUP($A:$A,'3-TR İhracat Göstergeleri'!$A:$P,7,0)</f>
        <v>0</v>
      </c>
      <c r="U140" s="71">
        <f>VLOOKUP($A:$A,'3-TR İhracat Göstergeleri'!$A:$P,8,0)</f>
        <v>0</v>
      </c>
      <c r="V140" s="75">
        <f>VLOOKUP($A:$A,'3-TR İhracat Göstergeleri'!$A:$P,9,0)</f>
        <v>0</v>
      </c>
      <c r="W140" s="71">
        <f>VLOOKUP($A:$A,'3-TR İhracat Göstergeleri'!$A:$P,10,0)</f>
        <v>0</v>
      </c>
      <c r="X140" s="75">
        <f>VLOOKUP($A:$A,'3-TR İhracat Göstergeleri'!$A:$P,11,0)</f>
        <v>138</v>
      </c>
      <c r="Y140" s="71">
        <f>VLOOKUP($A:$A,'3-TR İhracat Göstergeleri'!$A:$P,12,0)</f>
        <v>1.0324520322785804E-4</v>
      </c>
      <c r="Z140" s="75">
        <f>VLOOKUP($A:$A,'3-TR İhracat Göstergeleri'!$A:$P,13,0)</f>
        <v>25</v>
      </c>
      <c r="AA140" s="71">
        <f>VLOOKUP($A:$A,'3-TR İhracat Göstergeleri'!$A:$P,14,0)</f>
        <v>13850</v>
      </c>
      <c r="AB140" s="75">
        <f>VLOOKUP($A:$A,'3-TR İhracat Göstergeleri'!$A:$P,15,0)</f>
        <v>1</v>
      </c>
      <c r="AC140" s="71">
        <f>VLOOKUP($A:$A,'3-TR İhracat Göstergeleri'!$A:$P,16,0)</f>
        <v>5</v>
      </c>
      <c r="AD140" s="75">
        <f>VLOOKUP($A:$A,'4-Dünya İthahalat Göstergeleri'!$A:$M,2,0)</f>
        <v>2</v>
      </c>
      <c r="AE140" s="71">
        <f>VLOOKUP($A:$A,'4-Dünya İthahalat Göstergeleri'!$A:$M,3,0)</f>
        <v>-2</v>
      </c>
      <c r="AF140" s="75">
        <f>VLOOKUP($A:$A,'4-Dünya İthahalat Göstergeleri'!$A:$M,4,0)</f>
        <v>0</v>
      </c>
      <c r="AG140" s="71" t="str">
        <f>VLOOKUP($A:$A,'4-Dünya İthahalat Göstergeleri'!$A:$M,5,0)</f>
        <v>Tons</v>
      </c>
      <c r="AH140" s="75">
        <f>VLOOKUP($A:$A,'4-Dünya İthahalat Göstergeleri'!$A:$M,6,0)</f>
        <v>0</v>
      </c>
      <c r="AI140" s="71">
        <f>VLOOKUP($A:$A,'4-Dünya İthahalat Göstergeleri'!$A:$M,7,0)</f>
        <v>25</v>
      </c>
      <c r="AJ140" s="75">
        <f>VLOOKUP($A:$A,'4-Dünya İthahalat Göstergeleri'!$A:$M,8,0)</f>
        <v>0</v>
      </c>
      <c r="AK140" s="71">
        <f>VLOOKUP($A:$A,'4-Dünya İthahalat Göstergeleri'!$A:$M,9,0)</f>
        <v>73</v>
      </c>
      <c r="AL140" s="75">
        <f>VLOOKUP($A:$A,'4-Dünya İthahalat Göstergeleri'!$A:$M,10,0)</f>
        <v>1.0324520322785804E-4</v>
      </c>
      <c r="AM140" s="71">
        <f>VLOOKUP($A:$A,'4-Dünya İthahalat Göstergeleri'!$A:$M,11,0)</f>
        <v>13850</v>
      </c>
      <c r="AN140" s="75">
        <f>VLOOKUP($A:$A,'4-Dünya İthahalat Göstergeleri'!$A:$M,12,0)</f>
        <v>1</v>
      </c>
      <c r="AO140" s="71">
        <f>VLOOKUP($A:$A,'4-Dünya İthahalat Göstergeleri'!$A:$M,13,0)</f>
        <v>45326</v>
      </c>
      <c r="AP140" s="75" t="e">
        <f>VLOOKUP($A:$A,'5-Dünya Yıllar İhracatı'!$A:$F,2,0)</f>
        <v>#N/A</v>
      </c>
      <c r="AQ140" s="71" t="e">
        <f>VLOOKUP($A:$A,'5-Dünya Yıllar İhracatı'!$A:$F,3,0)</f>
        <v>#N/A</v>
      </c>
      <c r="AR140" s="75" t="e">
        <f>VLOOKUP($A:$A,'5-Dünya Yıllar İhracatı'!$A:$F,4,0)</f>
        <v>#N/A</v>
      </c>
      <c r="AS140" s="71" t="e">
        <f>VLOOKUP($A:$A,'5-Dünya Yıllar İhracatı'!$A:$F,5,0)</f>
        <v>#N/A</v>
      </c>
      <c r="AT140" s="75" t="e">
        <f>VLOOKUP($A:$A,'5-Dünya Yıllar İhracatı'!$A:$F,6,0)</f>
        <v>#N/A</v>
      </c>
      <c r="AU140" s="71" t="e">
        <f t="shared" si="13"/>
        <v>#N/A</v>
      </c>
      <c r="AV140" s="75" t="e">
        <f t="shared" si="14"/>
        <v>#N/A</v>
      </c>
      <c r="AW140" s="71" t="e">
        <f>VLOOKUP($A:$A,'6-TR Yıllar İhracatı'!$A:$H,2,0)</f>
        <v>#N/A</v>
      </c>
      <c r="AX140" s="75" t="e">
        <f>VLOOKUP($A:$A,'6-TR Yıllar İhracatı'!$A:$H,3,0)</f>
        <v>#N/A</v>
      </c>
      <c r="AY140" s="71" t="e">
        <f>VLOOKUP($A:$A,'6-TR Yıllar İhracatı'!$A:$H,4,0)</f>
        <v>#N/A</v>
      </c>
      <c r="AZ140" s="75" t="e">
        <f>VLOOKUP($A:$A,'6-TR Yıllar İhracatı'!$A:$H,5,0)</f>
        <v>#N/A</v>
      </c>
      <c r="BA140" s="71" t="e">
        <f>VLOOKUP($A:$A,'6-TR Yıllar İhracatı'!$A:$H,6,0)</f>
        <v>#N/A</v>
      </c>
      <c r="BB140" s="75" t="e">
        <f>VLOOKUP($A:$A,'6-TR Yıllar İhracatı'!$A:$H,7,0)</f>
        <v>#N/A</v>
      </c>
      <c r="BC140" s="71" t="e">
        <f>VLOOKUP($A:$A,'6-TR Yıllar İhracatı'!$A:$H,8,0)</f>
        <v>#N/A</v>
      </c>
      <c r="BD140" s="75" t="e">
        <f>VLOOKUP($A:$A,'7-TR Çeyrek Yıllar İhracatı'!$A:$H,2,0)</f>
        <v>#N/A</v>
      </c>
      <c r="BE140" s="71" t="e">
        <f>VLOOKUP($A:$A,'7-TR Çeyrek Yıllar İhracatı'!$A:$H,3,0)</f>
        <v>#N/A</v>
      </c>
      <c r="BF140" s="75" t="e">
        <f>VLOOKUP($A:$A,'7-TR Çeyrek Yıllar İhracatı'!$A:$H,4,0)</f>
        <v>#N/A</v>
      </c>
      <c r="BG140" s="71" t="e">
        <f>VLOOKUP($A:$A,'7-TR Çeyrek Yıllar İhracatı'!$A:$H,5,0)</f>
        <v>#N/A</v>
      </c>
      <c r="BH140" s="75" t="e">
        <f>VLOOKUP($A:$A,'7-TR Çeyrek Yıllar İhracatı'!$A:$H,6,0)</f>
        <v>#N/A</v>
      </c>
      <c r="BI140" s="71" t="e">
        <f>VLOOKUP($A:$A,'7-TR Çeyrek Yıllar İhracatı'!$A:$H,7,0)</f>
        <v>#N/A</v>
      </c>
      <c r="BJ140" s="75" t="e">
        <f>VLOOKUP($A:$A,'8- TR Yıllar Birim İhracatı'!$A:$H,2,0)</f>
        <v>#N/A</v>
      </c>
      <c r="BK140" s="71" t="e">
        <f>VLOOKUP($A:$A,'8- TR Yıllar Birim İhracatı'!$A:$H,3,0)</f>
        <v>#N/A</v>
      </c>
      <c r="BL140" s="75" t="e">
        <f>VLOOKUP($A:$A,'8- TR Yıllar Birim İhracatı'!$A:$H,4,0)</f>
        <v>#N/A</v>
      </c>
      <c r="BM140" s="71" t="e">
        <f>VLOOKUP($A:$A,'8- TR Yıllar Birim İhracatı'!$A:$H,5,0)</f>
        <v>#N/A</v>
      </c>
      <c r="BN140" s="75" t="e">
        <f>VLOOKUP($A:$A,'8- TR Yıllar Birim İhracatı'!$A:$H,6,0)</f>
        <v>#N/A</v>
      </c>
      <c r="BO140" s="71" t="e">
        <f>VLOOKUP($A:$A,'8- TR Yıllar Birim İhracatı'!$A:$H,7,0)</f>
        <v>#N/A</v>
      </c>
      <c r="BP140" s="75" t="e">
        <f>VLOOKUP($A:$A,'8- TR Yıllar Birim İhracatı'!$A:$H,8,0)</f>
        <v>#N/A</v>
      </c>
      <c r="BQ140" s="71">
        <f>VLOOKUP($A:$A,'9-Dünya Yıllar Birim İthalatı'!$A:$N,2,0)</f>
        <v>0</v>
      </c>
      <c r="BR140" s="75" t="str">
        <f>VLOOKUP($A:$A,'9-Dünya Yıllar Birim İthalatı'!$A:$N,3,0)</f>
        <v>US Dollar/Tons</v>
      </c>
      <c r="BS140" s="71">
        <f>VLOOKUP($A:$A,'9-Dünya Yıllar Birim İthalatı'!$A:$N,4,0)</f>
        <v>0</v>
      </c>
      <c r="BT140" s="75">
        <f>VLOOKUP($A:$A,'9-Dünya Yıllar Birim İthalatı'!$A:$N,5,0)</f>
        <v>0</v>
      </c>
      <c r="BU140" s="71">
        <f>VLOOKUP($A:$A,'9-Dünya Yıllar Birim İthalatı'!$A:$N,6,0)</f>
        <v>0</v>
      </c>
      <c r="BV140" s="75" t="str">
        <f>VLOOKUP($A:$A,'9-Dünya Yıllar Birim İthalatı'!$A:$N,7,0)</f>
        <v>US Dollar/Tons</v>
      </c>
      <c r="BW140" s="71">
        <f>VLOOKUP($A:$A,'9-Dünya Yıllar Birim İthalatı'!$A:$N,8,0)</f>
        <v>0</v>
      </c>
      <c r="BX140" s="75" t="str">
        <f>VLOOKUP($A:$A,'9-Dünya Yıllar Birim İthalatı'!$A:$N,9,0)</f>
        <v>US Dollar/Tons</v>
      </c>
      <c r="BY140" s="71">
        <f>VLOOKUP($A:$A,'9-Dünya Yıllar Birim İthalatı'!$A:$N,10,0)</f>
        <v>0</v>
      </c>
      <c r="BZ140" s="75" t="str">
        <f>VLOOKUP($A:$A,'9-Dünya Yıllar Birim İthalatı'!$A:$N,11,0)</f>
        <v>US Dollar/Tons</v>
      </c>
      <c r="CA140" s="71">
        <f>VLOOKUP($A:$A,'9-Dünya Yıllar Birim İthalatı'!$A:$N,12,0)</f>
        <v>2</v>
      </c>
      <c r="CB140" s="75">
        <f>VLOOKUP($A:$A,'9-Dünya Yıllar Birim İthalatı'!$A:$N,13,0)</f>
        <v>0</v>
      </c>
      <c r="CC140" s="71" t="str">
        <f>VLOOKUP($A:$A,'9-Dünya Yıllar Birim İthalatı'!$A:$N,14,0)</f>
        <v>Tons</v>
      </c>
    </row>
    <row r="141" spans="1:81" ht="55.2" x14ac:dyDescent="0.3">
      <c r="A141" s="69" t="s">
        <v>35</v>
      </c>
      <c r="B141" s="73">
        <v>0</v>
      </c>
      <c r="C141" s="73">
        <v>5</v>
      </c>
      <c r="D141" s="73">
        <v>1</v>
      </c>
      <c r="E141" s="73">
        <v>21</v>
      </c>
      <c r="F141" s="74">
        <v>2</v>
      </c>
      <c r="G141" s="73">
        <f t="shared" si="10"/>
        <v>-90.476190476190482</v>
      </c>
      <c r="H141" s="74">
        <f t="shared" si="11"/>
        <v>1.0324541641973805E-4</v>
      </c>
      <c r="I141" s="69" t="e">
        <f>VLOOKUP($A:$A,'2- Dünya Çeyrek Yıllar İthalatı'!$A:$F,2,0)</f>
        <v>#N/A</v>
      </c>
      <c r="J141" s="69" t="e">
        <f>VLOOKUP($A:$A,'2- Dünya Çeyrek Yıllar İthalatı'!$A:$F,3,0)</f>
        <v>#N/A</v>
      </c>
      <c r="K141" s="69" t="e">
        <f>VLOOKUP($A:$A,'2- Dünya Çeyrek Yıllar İthalatı'!$A:$F,4,0)</f>
        <v>#N/A</v>
      </c>
      <c r="L141" s="69" t="e">
        <f>VLOOKUP($A:$A,'2- Dünya Çeyrek Yıllar İthalatı'!$A:$F,5,0)</f>
        <v>#N/A</v>
      </c>
      <c r="M141" s="69" t="e">
        <f>VLOOKUP($A:$A,'2- Dünya Çeyrek Yıllar İthalatı'!$A:$F,6,0)</f>
        <v>#N/A</v>
      </c>
      <c r="N141" s="69" t="e">
        <f t="shared" si="12"/>
        <v>#N/A</v>
      </c>
      <c r="O141" s="69">
        <f>VLOOKUP($A:$A,'3-TR İhracat Göstergeleri'!$A:$P,2,0)</f>
        <v>0</v>
      </c>
      <c r="P141" s="73">
        <f>VLOOKUP($A:$A,'3-TR İhracat Göstergeleri'!$A:$P,3,0)</f>
        <v>0</v>
      </c>
      <c r="Q141" s="69">
        <f>VLOOKUP($A:$A,'3-TR İhracat Göstergeleri'!$A:$P,4,0)</f>
        <v>0</v>
      </c>
      <c r="R141" s="73">
        <f>VLOOKUP($A:$A,'3-TR İhracat Göstergeleri'!$A:$P,5,0)</f>
        <v>0</v>
      </c>
      <c r="S141" s="69">
        <f>VLOOKUP($A:$A,'3-TR İhracat Göstergeleri'!$A:$P,6,0)</f>
        <v>0</v>
      </c>
      <c r="T141" s="73">
        <f>VLOOKUP($A:$A,'3-TR İhracat Göstergeleri'!$A:$P,7,0)</f>
        <v>0</v>
      </c>
      <c r="U141" s="69">
        <f>VLOOKUP($A:$A,'3-TR İhracat Göstergeleri'!$A:$P,8,0)</f>
        <v>0</v>
      </c>
      <c r="V141" s="73">
        <f>VLOOKUP($A:$A,'3-TR İhracat Göstergeleri'!$A:$P,9,0)</f>
        <v>0</v>
      </c>
      <c r="W141" s="69">
        <f>VLOOKUP($A:$A,'3-TR İhracat Göstergeleri'!$A:$P,10,0)</f>
        <v>0</v>
      </c>
      <c r="X141" s="73">
        <f>VLOOKUP($A:$A,'3-TR İhracat Göstergeleri'!$A:$P,11,0)</f>
        <v>136</v>
      </c>
      <c r="Y141" s="69">
        <f>VLOOKUP($A:$A,'3-TR İhracat Göstergeleri'!$A:$P,12,0)</f>
        <v>1.0324520322785804E-4</v>
      </c>
      <c r="Z141" s="73">
        <f>VLOOKUP($A:$A,'3-TR İhracat Göstergeleri'!$A:$P,13,0)</f>
        <v>105</v>
      </c>
      <c r="AA141" s="69">
        <f>VLOOKUP($A:$A,'3-TR İhracat Göstergeleri'!$A:$P,14,0)</f>
        <v>2022</v>
      </c>
      <c r="AB141" s="73">
        <f>VLOOKUP($A:$A,'3-TR İhracat Göstergeleri'!$A:$P,15,0)</f>
        <v>1</v>
      </c>
      <c r="AC141" s="69">
        <f>VLOOKUP($A:$A,'3-TR İhracat Göstergeleri'!$A:$P,16,0)</f>
        <v>30</v>
      </c>
      <c r="AD141" s="73">
        <f>VLOOKUP($A:$A,'4-Dünya İthahalat Göstergeleri'!$A:$M,2,0)</f>
        <v>2</v>
      </c>
      <c r="AE141" s="69">
        <f>VLOOKUP($A:$A,'4-Dünya İthahalat Göstergeleri'!$A:$M,3,0)</f>
        <v>-2</v>
      </c>
      <c r="AF141" s="73">
        <f>VLOOKUP($A:$A,'4-Dünya İthahalat Göstergeleri'!$A:$M,4,0)</f>
        <v>0</v>
      </c>
      <c r="AG141" s="69" t="str">
        <f>VLOOKUP($A:$A,'4-Dünya İthahalat Göstergeleri'!$A:$M,5,0)</f>
        <v>1000 square meters</v>
      </c>
      <c r="AH141" s="73">
        <f>VLOOKUP($A:$A,'4-Dünya İthahalat Göstergeleri'!$A:$M,6,0)</f>
        <v>0</v>
      </c>
      <c r="AI141" s="69">
        <f>VLOOKUP($A:$A,'4-Dünya İthahalat Göstergeleri'!$A:$M,7,0)</f>
        <v>105</v>
      </c>
      <c r="AJ141" s="73">
        <f>VLOOKUP($A:$A,'4-Dünya İthahalat Göstergeleri'!$A:$M,8,0)</f>
        <v>0</v>
      </c>
      <c r="AK141" s="69">
        <f>VLOOKUP($A:$A,'4-Dünya İthahalat Göstergeleri'!$A:$M,9,0)</f>
        <v>-89</v>
      </c>
      <c r="AL141" s="73">
        <f>VLOOKUP($A:$A,'4-Dünya İthahalat Göstergeleri'!$A:$M,10,0)</f>
        <v>1.0324520322785804E-4</v>
      </c>
      <c r="AM141" s="69">
        <f>VLOOKUP($A:$A,'4-Dünya İthahalat Göstergeleri'!$A:$M,11,0)</f>
        <v>2022</v>
      </c>
      <c r="AN141" s="73">
        <f>VLOOKUP($A:$A,'4-Dünya İthahalat Göstergeleri'!$A:$M,12,0)</f>
        <v>1</v>
      </c>
      <c r="AO141" s="69">
        <f>VLOOKUP($A:$A,'4-Dünya İthahalat Göstergeleri'!$A:$M,13,0)</f>
        <v>45438</v>
      </c>
      <c r="AP141" s="73" t="e">
        <f>VLOOKUP($A:$A,'5-Dünya Yıllar İhracatı'!$A:$F,2,0)</f>
        <v>#N/A</v>
      </c>
      <c r="AQ141" s="69" t="e">
        <f>VLOOKUP($A:$A,'5-Dünya Yıllar İhracatı'!$A:$F,3,0)</f>
        <v>#N/A</v>
      </c>
      <c r="AR141" s="73" t="e">
        <f>VLOOKUP($A:$A,'5-Dünya Yıllar İhracatı'!$A:$F,4,0)</f>
        <v>#N/A</v>
      </c>
      <c r="AS141" s="69" t="e">
        <f>VLOOKUP($A:$A,'5-Dünya Yıllar İhracatı'!$A:$F,5,0)</f>
        <v>#N/A</v>
      </c>
      <c r="AT141" s="73" t="e">
        <f>VLOOKUP($A:$A,'5-Dünya Yıllar İhracatı'!$A:$F,6,0)</f>
        <v>#N/A</v>
      </c>
      <c r="AU141" s="69" t="e">
        <f t="shared" si="13"/>
        <v>#N/A</v>
      </c>
      <c r="AV141" s="73" t="e">
        <f t="shared" si="14"/>
        <v>#N/A</v>
      </c>
      <c r="AW141" s="69" t="e">
        <f>VLOOKUP($A:$A,'6-TR Yıllar İhracatı'!$A:$H,2,0)</f>
        <v>#N/A</v>
      </c>
      <c r="AX141" s="73" t="e">
        <f>VLOOKUP($A:$A,'6-TR Yıllar İhracatı'!$A:$H,3,0)</f>
        <v>#N/A</v>
      </c>
      <c r="AY141" s="69" t="e">
        <f>VLOOKUP($A:$A,'6-TR Yıllar İhracatı'!$A:$H,4,0)</f>
        <v>#N/A</v>
      </c>
      <c r="AZ141" s="73" t="e">
        <f>VLOOKUP($A:$A,'6-TR Yıllar İhracatı'!$A:$H,5,0)</f>
        <v>#N/A</v>
      </c>
      <c r="BA141" s="69" t="e">
        <f>VLOOKUP($A:$A,'6-TR Yıllar İhracatı'!$A:$H,6,0)</f>
        <v>#N/A</v>
      </c>
      <c r="BB141" s="73" t="e">
        <f>VLOOKUP($A:$A,'6-TR Yıllar İhracatı'!$A:$H,7,0)</f>
        <v>#N/A</v>
      </c>
      <c r="BC141" s="69" t="e">
        <f>VLOOKUP($A:$A,'6-TR Yıllar İhracatı'!$A:$H,8,0)</f>
        <v>#N/A</v>
      </c>
      <c r="BD141" s="73" t="e">
        <f>VLOOKUP($A:$A,'7-TR Çeyrek Yıllar İhracatı'!$A:$H,2,0)</f>
        <v>#N/A</v>
      </c>
      <c r="BE141" s="69" t="e">
        <f>VLOOKUP($A:$A,'7-TR Çeyrek Yıllar İhracatı'!$A:$H,3,0)</f>
        <v>#N/A</v>
      </c>
      <c r="BF141" s="73" t="e">
        <f>VLOOKUP($A:$A,'7-TR Çeyrek Yıllar İhracatı'!$A:$H,4,0)</f>
        <v>#N/A</v>
      </c>
      <c r="BG141" s="69" t="e">
        <f>VLOOKUP($A:$A,'7-TR Çeyrek Yıllar İhracatı'!$A:$H,5,0)</f>
        <v>#N/A</v>
      </c>
      <c r="BH141" s="73" t="e">
        <f>VLOOKUP($A:$A,'7-TR Çeyrek Yıllar İhracatı'!$A:$H,6,0)</f>
        <v>#N/A</v>
      </c>
      <c r="BI141" s="69" t="e">
        <f>VLOOKUP($A:$A,'7-TR Çeyrek Yıllar İhracatı'!$A:$H,7,0)</f>
        <v>#N/A</v>
      </c>
      <c r="BJ141" s="73" t="e">
        <f>VLOOKUP($A:$A,'8- TR Yıllar Birim İhracatı'!$A:$H,2,0)</f>
        <v>#N/A</v>
      </c>
      <c r="BK141" s="69" t="e">
        <f>VLOOKUP($A:$A,'8- TR Yıllar Birim İhracatı'!$A:$H,3,0)</f>
        <v>#N/A</v>
      </c>
      <c r="BL141" s="73" t="e">
        <f>VLOOKUP($A:$A,'8- TR Yıllar Birim İhracatı'!$A:$H,4,0)</f>
        <v>#N/A</v>
      </c>
      <c r="BM141" s="69" t="e">
        <f>VLOOKUP($A:$A,'8- TR Yıllar Birim İhracatı'!$A:$H,5,0)</f>
        <v>#N/A</v>
      </c>
      <c r="BN141" s="73" t="e">
        <f>VLOOKUP($A:$A,'8- TR Yıllar Birim İhracatı'!$A:$H,6,0)</f>
        <v>#N/A</v>
      </c>
      <c r="BO141" s="69" t="e">
        <f>VLOOKUP($A:$A,'8- TR Yıllar Birim İhracatı'!$A:$H,7,0)</f>
        <v>#N/A</v>
      </c>
      <c r="BP141" s="73" t="e">
        <f>VLOOKUP($A:$A,'8- TR Yıllar Birim İhracatı'!$A:$H,8,0)</f>
        <v>#N/A</v>
      </c>
      <c r="BQ141" s="69">
        <f>VLOOKUP($A:$A,'9-Dünya Yıllar Birim İthalatı'!$A:$N,2,0)</f>
        <v>0</v>
      </c>
      <c r="BR141" s="73">
        <f>VLOOKUP($A:$A,'9-Dünya Yıllar Birim İthalatı'!$A:$N,3,0)</f>
        <v>0</v>
      </c>
      <c r="BS141" s="69">
        <f>VLOOKUP($A:$A,'9-Dünya Yıllar Birim İthalatı'!$A:$N,4,0)</f>
        <v>0</v>
      </c>
      <c r="BT141" s="73" t="str">
        <f>VLOOKUP($A:$A,'9-Dünya Yıllar Birim İthalatı'!$A:$N,5,0)</f>
        <v>US Dollar/1000 square meters</v>
      </c>
      <c r="BU141" s="69">
        <f>VLOOKUP($A:$A,'9-Dünya Yıllar Birim İthalatı'!$A:$N,6,0)</f>
        <v>0</v>
      </c>
      <c r="BV141" s="73" t="str">
        <f>VLOOKUP($A:$A,'9-Dünya Yıllar Birim İthalatı'!$A:$N,7,0)</f>
        <v>US Dollar/1000 square meters</v>
      </c>
      <c r="BW141" s="69">
        <f>VLOOKUP($A:$A,'9-Dünya Yıllar Birim İthalatı'!$A:$N,8,0)</f>
        <v>0</v>
      </c>
      <c r="BX141" s="73" t="str">
        <f>VLOOKUP($A:$A,'9-Dünya Yıllar Birim İthalatı'!$A:$N,9,0)</f>
        <v>US Dollar/1000 square meters</v>
      </c>
      <c r="BY141" s="69">
        <f>VLOOKUP($A:$A,'9-Dünya Yıllar Birim İthalatı'!$A:$N,10,0)</f>
        <v>0</v>
      </c>
      <c r="BZ141" s="73" t="str">
        <f>VLOOKUP($A:$A,'9-Dünya Yıllar Birim İthalatı'!$A:$N,11,0)</f>
        <v>US Dollar/1000 square meters</v>
      </c>
      <c r="CA141" s="69">
        <f>VLOOKUP($A:$A,'9-Dünya Yıllar Birim İthalatı'!$A:$N,12,0)</f>
        <v>2</v>
      </c>
      <c r="CB141" s="73">
        <f>VLOOKUP($A:$A,'9-Dünya Yıllar Birim İthalatı'!$A:$N,13,0)</f>
        <v>0</v>
      </c>
      <c r="CC141" s="69" t="str">
        <f>VLOOKUP($A:$A,'9-Dünya Yıllar Birim İthalatı'!$A:$N,14,0)</f>
        <v>1000 square meters</v>
      </c>
    </row>
    <row r="142" spans="1:81" ht="27.6" x14ac:dyDescent="0.3">
      <c r="A142" s="71" t="s">
        <v>34</v>
      </c>
      <c r="B142" s="75">
        <v>0</v>
      </c>
      <c r="C142" s="75">
        <v>0</v>
      </c>
      <c r="D142" s="75">
        <v>0</v>
      </c>
      <c r="E142" s="75">
        <v>0</v>
      </c>
      <c r="F142" s="76">
        <v>1</v>
      </c>
      <c r="G142" s="75" t="e">
        <f t="shared" si="10"/>
        <v>#DIV/0!</v>
      </c>
      <c r="H142" s="76">
        <f t="shared" si="11"/>
        <v>5.1622708209869026E-5</v>
      </c>
      <c r="I142" s="71" t="e">
        <f>VLOOKUP($A:$A,'2- Dünya Çeyrek Yıllar İthalatı'!$A:$F,2,0)</f>
        <v>#N/A</v>
      </c>
      <c r="J142" s="71" t="e">
        <f>VLOOKUP($A:$A,'2- Dünya Çeyrek Yıllar İthalatı'!$A:$F,3,0)</f>
        <v>#N/A</v>
      </c>
      <c r="K142" s="71" t="e">
        <f>VLOOKUP($A:$A,'2- Dünya Çeyrek Yıllar İthalatı'!$A:$F,4,0)</f>
        <v>#N/A</v>
      </c>
      <c r="L142" s="71" t="e">
        <f>VLOOKUP($A:$A,'2- Dünya Çeyrek Yıllar İthalatı'!$A:$F,5,0)</f>
        <v>#N/A</v>
      </c>
      <c r="M142" s="71" t="e">
        <f>VLOOKUP($A:$A,'2- Dünya Çeyrek Yıllar İthalatı'!$A:$F,6,0)</f>
        <v>#N/A</v>
      </c>
      <c r="N142" s="71" t="e">
        <f t="shared" si="12"/>
        <v>#N/A</v>
      </c>
      <c r="O142" s="71">
        <f>VLOOKUP($A:$A,'3-TR İhracat Göstergeleri'!$A:$P,2,0)</f>
        <v>0</v>
      </c>
      <c r="P142" s="75">
        <f>VLOOKUP($A:$A,'3-TR İhracat Göstergeleri'!$A:$P,3,0)</f>
        <v>0</v>
      </c>
      <c r="Q142" s="71">
        <f>VLOOKUP($A:$A,'3-TR İhracat Göstergeleri'!$A:$P,4,0)</f>
        <v>0</v>
      </c>
      <c r="R142" s="75">
        <f>VLOOKUP($A:$A,'3-TR İhracat Göstergeleri'!$A:$P,5,0)</f>
        <v>0</v>
      </c>
      <c r="S142" s="71">
        <f>VLOOKUP($A:$A,'3-TR İhracat Göstergeleri'!$A:$P,6,0)</f>
        <v>0</v>
      </c>
      <c r="T142" s="75">
        <f>VLOOKUP($A:$A,'3-TR İhracat Göstergeleri'!$A:$P,7,0)</f>
        <v>0</v>
      </c>
      <c r="U142" s="71">
        <f>VLOOKUP($A:$A,'3-TR İhracat Göstergeleri'!$A:$P,8,0)</f>
        <v>0</v>
      </c>
      <c r="V142" s="75">
        <f>VLOOKUP($A:$A,'3-TR İhracat Göstergeleri'!$A:$P,9,0)</f>
        <v>0</v>
      </c>
      <c r="W142" s="71">
        <f>VLOOKUP($A:$A,'3-TR İhracat Göstergeleri'!$A:$P,10,0)</f>
        <v>0</v>
      </c>
      <c r="X142" s="75">
        <f>VLOOKUP($A:$A,'3-TR İhracat Göstergeleri'!$A:$P,11,0)</f>
        <v>141</v>
      </c>
      <c r="Y142" s="71">
        <f>VLOOKUP($A:$A,'3-TR İhracat Göstergeleri'!$A:$P,12,0)</f>
        <v>5.1622601613929018E-5</v>
      </c>
      <c r="Z142" s="75">
        <f>VLOOKUP($A:$A,'3-TR İhracat Göstergeleri'!$A:$P,13,0)</f>
        <v>0</v>
      </c>
      <c r="AA142" s="71">
        <f>VLOOKUP($A:$A,'3-TR İhracat Göstergeleri'!$A:$P,14,0)</f>
        <v>2515</v>
      </c>
      <c r="AB142" s="75">
        <f>VLOOKUP($A:$A,'3-TR İhracat Göstergeleri'!$A:$P,15,0)</f>
        <v>1</v>
      </c>
      <c r="AC142" s="71">
        <f>VLOOKUP($A:$A,'3-TR İhracat Göstergeleri'!$A:$P,16,0)</f>
        <v>0</v>
      </c>
      <c r="AD142" s="75">
        <f>VLOOKUP($A:$A,'4-Dünya İthahalat Göstergeleri'!$A:$M,2,0)</f>
        <v>1</v>
      </c>
      <c r="AE142" s="71">
        <f>VLOOKUP($A:$A,'4-Dünya İthahalat Göstergeleri'!$A:$M,3,0)</f>
        <v>-1</v>
      </c>
      <c r="AF142" s="75">
        <f>VLOOKUP($A:$A,'4-Dünya İthahalat Göstergeleri'!$A:$M,4,0)</f>
        <v>0</v>
      </c>
      <c r="AG142" s="71" t="str">
        <f>VLOOKUP($A:$A,'4-Dünya İthahalat Göstergeleri'!$A:$M,5,0)</f>
        <v>Tons</v>
      </c>
      <c r="AH142" s="75">
        <f>VLOOKUP($A:$A,'4-Dünya İthahalat Göstergeleri'!$A:$M,6,0)</f>
        <v>0</v>
      </c>
      <c r="AI142" s="71">
        <f>VLOOKUP($A:$A,'4-Dünya İthahalat Göstergeleri'!$A:$M,7,0)</f>
        <v>0</v>
      </c>
      <c r="AJ142" s="75">
        <f>VLOOKUP($A:$A,'4-Dünya İthahalat Göstergeleri'!$A:$M,8,0)</f>
        <v>0</v>
      </c>
      <c r="AK142" s="71">
        <f>VLOOKUP($A:$A,'4-Dünya İthahalat Göstergeleri'!$A:$M,9,0)</f>
        <v>0</v>
      </c>
      <c r="AL142" s="75">
        <f>VLOOKUP($A:$A,'4-Dünya İthahalat Göstergeleri'!$A:$M,10,0)</f>
        <v>5.1622601613929018E-5</v>
      </c>
      <c r="AM142" s="71">
        <f>VLOOKUP($A:$A,'4-Dünya İthahalat Göstergeleri'!$A:$M,11,0)</f>
        <v>2515</v>
      </c>
      <c r="AN142" s="75">
        <f>VLOOKUP($A:$A,'4-Dünya İthahalat Göstergeleri'!$A:$M,12,0)</f>
        <v>1</v>
      </c>
      <c r="AO142" s="71" t="str">
        <f>VLOOKUP($A:$A,'4-Dünya İthahalat Göstergeleri'!$A:$M,13,0)</f>
        <v>...</v>
      </c>
      <c r="AP142" s="75" t="e">
        <f>VLOOKUP($A:$A,'5-Dünya Yıllar İhracatı'!$A:$F,2,0)</f>
        <v>#N/A</v>
      </c>
      <c r="AQ142" s="71" t="e">
        <f>VLOOKUP($A:$A,'5-Dünya Yıllar İhracatı'!$A:$F,3,0)</f>
        <v>#N/A</v>
      </c>
      <c r="AR142" s="75" t="e">
        <f>VLOOKUP($A:$A,'5-Dünya Yıllar İhracatı'!$A:$F,4,0)</f>
        <v>#N/A</v>
      </c>
      <c r="AS142" s="71" t="e">
        <f>VLOOKUP($A:$A,'5-Dünya Yıllar İhracatı'!$A:$F,5,0)</f>
        <v>#N/A</v>
      </c>
      <c r="AT142" s="75" t="e">
        <f>VLOOKUP($A:$A,'5-Dünya Yıllar İhracatı'!$A:$F,6,0)</f>
        <v>#N/A</v>
      </c>
      <c r="AU142" s="71" t="e">
        <f t="shared" si="13"/>
        <v>#N/A</v>
      </c>
      <c r="AV142" s="75" t="e">
        <f t="shared" si="14"/>
        <v>#N/A</v>
      </c>
      <c r="AW142" s="71" t="e">
        <f>VLOOKUP($A:$A,'6-TR Yıllar İhracatı'!$A:$H,2,0)</f>
        <v>#N/A</v>
      </c>
      <c r="AX142" s="75" t="e">
        <f>VLOOKUP($A:$A,'6-TR Yıllar İhracatı'!$A:$H,3,0)</f>
        <v>#N/A</v>
      </c>
      <c r="AY142" s="71" t="e">
        <f>VLOOKUP($A:$A,'6-TR Yıllar İhracatı'!$A:$H,4,0)</f>
        <v>#N/A</v>
      </c>
      <c r="AZ142" s="75" t="e">
        <f>VLOOKUP($A:$A,'6-TR Yıllar İhracatı'!$A:$H,5,0)</f>
        <v>#N/A</v>
      </c>
      <c r="BA142" s="71" t="e">
        <f>VLOOKUP($A:$A,'6-TR Yıllar İhracatı'!$A:$H,6,0)</f>
        <v>#N/A</v>
      </c>
      <c r="BB142" s="75" t="e">
        <f>VLOOKUP($A:$A,'6-TR Yıllar İhracatı'!$A:$H,7,0)</f>
        <v>#N/A</v>
      </c>
      <c r="BC142" s="71" t="e">
        <f>VLOOKUP($A:$A,'6-TR Yıllar İhracatı'!$A:$H,8,0)</f>
        <v>#N/A</v>
      </c>
      <c r="BD142" s="75">
        <f>VLOOKUP($A:$A,'7-TR Çeyrek Yıllar İhracatı'!$A:$H,2,0)</f>
        <v>0</v>
      </c>
      <c r="BE142" s="71">
        <f>VLOOKUP($A:$A,'7-TR Çeyrek Yıllar İhracatı'!$A:$H,3,0)</f>
        <v>0</v>
      </c>
      <c r="BF142" s="75">
        <f>VLOOKUP($A:$A,'7-TR Çeyrek Yıllar İhracatı'!$A:$H,4,0)</f>
        <v>0</v>
      </c>
      <c r="BG142" s="71">
        <f>VLOOKUP($A:$A,'7-TR Çeyrek Yıllar İhracatı'!$A:$H,5,0)</f>
        <v>1</v>
      </c>
      <c r="BH142" s="75">
        <f>VLOOKUP($A:$A,'7-TR Çeyrek Yıllar İhracatı'!$A:$H,6,0)</f>
        <v>0</v>
      </c>
      <c r="BI142" s="71" t="e">
        <f>VLOOKUP($A:$A,'7-TR Çeyrek Yıllar İhracatı'!$A:$H,7,0)</f>
        <v>#DIV/0!</v>
      </c>
      <c r="BJ142" s="75" t="e">
        <f>VLOOKUP($A:$A,'8- TR Yıllar Birim İhracatı'!$A:$H,2,0)</f>
        <v>#N/A</v>
      </c>
      <c r="BK142" s="71" t="e">
        <f>VLOOKUP($A:$A,'8- TR Yıllar Birim İhracatı'!$A:$H,3,0)</f>
        <v>#N/A</v>
      </c>
      <c r="BL142" s="75" t="e">
        <f>VLOOKUP($A:$A,'8- TR Yıllar Birim İhracatı'!$A:$H,4,0)</f>
        <v>#N/A</v>
      </c>
      <c r="BM142" s="71" t="e">
        <f>VLOOKUP($A:$A,'8- TR Yıllar Birim İhracatı'!$A:$H,5,0)</f>
        <v>#N/A</v>
      </c>
      <c r="BN142" s="75" t="e">
        <f>VLOOKUP($A:$A,'8- TR Yıllar Birim İhracatı'!$A:$H,6,0)</f>
        <v>#N/A</v>
      </c>
      <c r="BO142" s="71" t="e">
        <f>VLOOKUP($A:$A,'8- TR Yıllar Birim İhracatı'!$A:$H,7,0)</f>
        <v>#N/A</v>
      </c>
      <c r="BP142" s="75" t="e">
        <f>VLOOKUP($A:$A,'8- TR Yıllar Birim İhracatı'!$A:$H,8,0)</f>
        <v>#N/A</v>
      </c>
      <c r="BQ142" s="71">
        <f>VLOOKUP($A:$A,'9-Dünya Yıllar Birim İthalatı'!$A:$N,2,0)</f>
        <v>0</v>
      </c>
      <c r="BR142" s="75">
        <f>VLOOKUP($A:$A,'9-Dünya Yıllar Birim İthalatı'!$A:$N,3,0)</f>
        <v>0</v>
      </c>
      <c r="BS142" s="71">
        <f>VLOOKUP($A:$A,'9-Dünya Yıllar Birim İthalatı'!$A:$N,4,0)</f>
        <v>0</v>
      </c>
      <c r="BT142" s="75">
        <f>VLOOKUP($A:$A,'9-Dünya Yıllar Birim İthalatı'!$A:$N,5,0)</f>
        <v>0</v>
      </c>
      <c r="BU142" s="71">
        <f>VLOOKUP($A:$A,'9-Dünya Yıllar Birim İthalatı'!$A:$N,6,0)</f>
        <v>0</v>
      </c>
      <c r="BV142" s="75">
        <f>VLOOKUP($A:$A,'9-Dünya Yıllar Birim İthalatı'!$A:$N,7,0)</f>
        <v>0</v>
      </c>
      <c r="BW142" s="71">
        <f>VLOOKUP($A:$A,'9-Dünya Yıllar Birim İthalatı'!$A:$N,8,0)</f>
        <v>0</v>
      </c>
      <c r="BX142" s="75">
        <f>VLOOKUP($A:$A,'9-Dünya Yıllar Birim İthalatı'!$A:$N,9,0)</f>
        <v>0</v>
      </c>
      <c r="BY142" s="71">
        <f>VLOOKUP($A:$A,'9-Dünya Yıllar Birim İthalatı'!$A:$N,10,0)</f>
        <v>0</v>
      </c>
      <c r="BZ142" s="75" t="str">
        <f>VLOOKUP($A:$A,'9-Dünya Yıllar Birim İthalatı'!$A:$N,11,0)</f>
        <v>US Dollar/Tons</v>
      </c>
      <c r="CA142" s="71">
        <f>VLOOKUP($A:$A,'9-Dünya Yıllar Birim İthalatı'!$A:$N,12,0)</f>
        <v>1</v>
      </c>
      <c r="CB142" s="75">
        <f>VLOOKUP($A:$A,'9-Dünya Yıllar Birim İthalatı'!$A:$N,13,0)</f>
        <v>0</v>
      </c>
      <c r="CC142" s="71" t="str">
        <f>VLOOKUP($A:$A,'9-Dünya Yıllar Birim İthalatı'!$A:$N,14,0)</f>
        <v>Tons</v>
      </c>
    </row>
    <row r="143" spans="1:81" ht="27.6" x14ac:dyDescent="0.3">
      <c r="A143" s="69" t="s">
        <v>33</v>
      </c>
      <c r="B143" s="73">
        <v>0</v>
      </c>
      <c r="C143" s="73">
        <v>2</v>
      </c>
      <c r="D143" s="73">
        <v>0</v>
      </c>
      <c r="E143" s="73">
        <v>0</v>
      </c>
      <c r="F143" s="74">
        <v>1</v>
      </c>
      <c r="G143" s="73" t="e">
        <f t="shared" si="10"/>
        <v>#DIV/0!</v>
      </c>
      <c r="H143" s="74">
        <f t="shared" si="11"/>
        <v>5.1622708209869026E-5</v>
      </c>
      <c r="I143" s="69">
        <f>VLOOKUP($A:$A,'2- Dünya Çeyrek Yıllar İthalatı'!$A:$F,2,0)</f>
        <v>0</v>
      </c>
      <c r="J143" s="69">
        <f>VLOOKUP($A:$A,'2- Dünya Çeyrek Yıllar İthalatı'!$A:$F,3,0)</f>
        <v>0</v>
      </c>
      <c r="K143" s="69">
        <f>VLOOKUP($A:$A,'2- Dünya Çeyrek Yıllar İthalatı'!$A:$F,4,0)</f>
        <v>1</v>
      </c>
      <c r="L143" s="69">
        <f>VLOOKUP($A:$A,'2- Dünya Çeyrek Yıllar İthalatı'!$A:$F,5,0)</f>
        <v>0</v>
      </c>
      <c r="M143" s="69">
        <f>VLOOKUP($A:$A,'2- Dünya Çeyrek Yıllar İthalatı'!$A:$F,6,0)</f>
        <v>0</v>
      </c>
      <c r="N143" s="69" t="e">
        <f t="shared" si="12"/>
        <v>#DIV/0!</v>
      </c>
      <c r="O143" s="69">
        <f>VLOOKUP($A:$A,'3-TR İhracat Göstergeleri'!$A:$P,2,0)</f>
        <v>0</v>
      </c>
      <c r="P143" s="73">
        <f>VLOOKUP($A:$A,'3-TR İhracat Göstergeleri'!$A:$P,3,0)</f>
        <v>0</v>
      </c>
      <c r="Q143" s="69">
        <f>VLOOKUP($A:$A,'3-TR İhracat Göstergeleri'!$A:$P,4,0)</f>
        <v>0</v>
      </c>
      <c r="R143" s="73">
        <f>VLOOKUP($A:$A,'3-TR İhracat Göstergeleri'!$A:$P,5,0)</f>
        <v>0</v>
      </c>
      <c r="S143" s="69">
        <f>VLOOKUP($A:$A,'3-TR İhracat Göstergeleri'!$A:$P,6,0)</f>
        <v>0</v>
      </c>
      <c r="T143" s="73">
        <f>VLOOKUP($A:$A,'3-TR İhracat Göstergeleri'!$A:$P,7,0)</f>
        <v>0</v>
      </c>
      <c r="U143" s="69">
        <f>VLOOKUP($A:$A,'3-TR İhracat Göstergeleri'!$A:$P,8,0)</f>
        <v>0</v>
      </c>
      <c r="V143" s="73">
        <f>VLOOKUP($A:$A,'3-TR İhracat Göstergeleri'!$A:$P,9,0)</f>
        <v>0</v>
      </c>
      <c r="W143" s="69">
        <f>VLOOKUP($A:$A,'3-TR İhracat Göstergeleri'!$A:$P,10,0)</f>
        <v>0</v>
      </c>
      <c r="X143" s="73">
        <f>VLOOKUP($A:$A,'3-TR İhracat Göstergeleri'!$A:$P,11,0)</f>
        <v>139</v>
      </c>
      <c r="Y143" s="69">
        <f>VLOOKUP($A:$A,'3-TR İhracat Göstergeleri'!$A:$P,12,0)</f>
        <v>5.1622601613929018E-5</v>
      </c>
      <c r="Z143" s="73">
        <f>VLOOKUP($A:$A,'3-TR İhracat Göstergeleri'!$A:$P,13,0)</f>
        <v>12</v>
      </c>
      <c r="AA143" s="69">
        <f>VLOOKUP($A:$A,'3-TR İhracat Göstergeleri'!$A:$P,14,0)</f>
        <v>8874</v>
      </c>
      <c r="AB143" s="73" t="str">
        <f>VLOOKUP($A:$A,'3-TR İhracat Göstergeleri'!$A:$P,15,0)</f>
        <v>0.5</v>
      </c>
      <c r="AC143" s="69">
        <f>VLOOKUP($A:$A,'3-TR İhracat Göstergeleri'!$A:$P,16,0)</f>
        <v>5</v>
      </c>
      <c r="AD143" s="73">
        <f>VLOOKUP($A:$A,'4-Dünya İthahalat Göstergeleri'!$A:$M,2,0)</f>
        <v>1</v>
      </c>
      <c r="AE143" s="69">
        <f>VLOOKUP($A:$A,'4-Dünya İthahalat Göstergeleri'!$A:$M,3,0)</f>
        <v>-1</v>
      </c>
      <c r="AF143" s="73">
        <f>VLOOKUP($A:$A,'4-Dünya İthahalat Göstergeleri'!$A:$M,4,0)</f>
        <v>0</v>
      </c>
      <c r="AG143" s="69" t="str">
        <f>VLOOKUP($A:$A,'4-Dünya İthahalat Göstergeleri'!$A:$M,5,0)</f>
        <v>Tons</v>
      </c>
      <c r="AH143" s="73">
        <f>VLOOKUP($A:$A,'4-Dünya İthahalat Göstergeleri'!$A:$M,6,0)</f>
        <v>0</v>
      </c>
      <c r="AI143" s="69">
        <f>VLOOKUP($A:$A,'4-Dünya İthahalat Göstergeleri'!$A:$M,7,0)</f>
        <v>12</v>
      </c>
      <c r="AJ143" s="73">
        <f>VLOOKUP($A:$A,'4-Dünya İthahalat Göstergeleri'!$A:$M,8,0)</f>
        <v>0</v>
      </c>
      <c r="AK143" s="69">
        <f>VLOOKUP($A:$A,'4-Dünya İthahalat Göstergeleri'!$A:$M,9,0)</f>
        <v>0</v>
      </c>
      <c r="AL143" s="73">
        <f>VLOOKUP($A:$A,'4-Dünya İthahalat Göstergeleri'!$A:$M,10,0)</f>
        <v>5.1622601613929018E-5</v>
      </c>
      <c r="AM143" s="69">
        <f>VLOOKUP($A:$A,'4-Dünya İthahalat Göstergeleri'!$A:$M,11,0)</f>
        <v>8874</v>
      </c>
      <c r="AN143" s="73" t="str">
        <f>VLOOKUP($A:$A,'4-Dünya İthahalat Göstergeleri'!$A:$M,12,0)</f>
        <v>0.5</v>
      </c>
      <c r="AO143" s="69">
        <f>VLOOKUP($A:$A,'4-Dünya İthahalat Göstergeleri'!$A:$M,13,0)</f>
        <v>45477</v>
      </c>
      <c r="AP143" s="73" t="e">
        <f>VLOOKUP($A:$A,'5-Dünya Yıllar İhracatı'!$A:$F,2,0)</f>
        <v>#N/A</v>
      </c>
      <c r="AQ143" s="69" t="e">
        <f>VLOOKUP($A:$A,'5-Dünya Yıllar İhracatı'!$A:$F,3,0)</f>
        <v>#N/A</v>
      </c>
      <c r="AR143" s="73" t="e">
        <f>VLOOKUP($A:$A,'5-Dünya Yıllar İhracatı'!$A:$F,4,0)</f>
        <v>#N/A</v>
      </c>
      <c r="AS143" s="69" t="e">
        <f>VLOOKUP($A:$A,'5-Dünya Yıllar İhracatı'!$A:$F,5,0)</f>
        <v>#N/A</v>
      </c>
      <c r="AT143" s="73" t="e">
        <f>VLOOKUP($A:$A,'5-Dünya Yıllar İhracatı'!$A:$F,6,0)</f>
        <v>#N/A</v>
      </c>
      <c r="AU143" s="69" t="e">
        <f t="shared" si="13"/>
        <v>#N/A</v>
      </c>
      <c r="AV143" s="73" t="e">
        <f t="shared" si="14"/>
        <v>#N/A</v>
      </c>
      <c r="AW143" s="69" t="e">
        <f>VLOOKUP($A:$A,'6-TR Yıllar İhracatı'!$A:$H,2,0)</f>
        <v>#N/A</v>
      </c>
      <c r="AX143" s="73" t="e">
        <f>VLOOKUP($A:$A,'6-TR Yıllar İhracatı'!$A:$H,3,0)</f>
        <v>#N/A</v>
      </c>
      <c r="AY143" s="69" t="e">
        <f>VLOOKUP($A:$A,'6-TR Yıllar İhracatı'!$A:$H,4,0)</f>
        <v>#N/A</v>
      </c>
      <c r="AZ143" s="73" t="e">
        <f>VLOOKUP($A:$A,'6-TR Yıllar İhracatı'!$A:$H,5,0)</f>
        <v>#N/A</v>
      </c>
      <c r="BA143" s="69" t="e">
        <f>VLOOKUP($A:$A,'6-TR Yıllar İhracatı'!$A:$H,6,0)</f>
        <v>#N/A</v>
      </c>
      <c r="BB143" s="73" t="e">
        <f>VLOOKUP($A:$A,'6-TR Yıllar İhracatı'!$A:$H,7,0)</f>
        <v>#N/A</v>
      </c>
      <c r="BC143" s="69" t="e">
        <f>VLOOKUP($A:$A,'6-TR Yıllar İhracatı'!$A:$H,8,0)</f>
        <v>#N/A</v>
      </c>
      <c r="BD143" s="73" t="e">
        <f>VLOOKUP($A:$A,'7-TR Çeyrek Yıllar İhracatı'!$A:$H,2,0)</f>
        <v>#N/A</v>
      </c>
      <c r="BE143" s="69" t="e">
        <f>VLOOKUP($A:$A,'7-TR Çeyrek Yıllar İhracatı'!$A:$H,3,0)</f>
        <v>#N/A</v>
      </c>
      <c r="BF143" s="73" t="e">
        <f>VLOOKUP($A:$A,'7-TR Çeyrek Yıllar İhracatı'!$A:$H,4,0)</f>
        <v>#N/A</v>
      </c>
      <c r="BG143" s="69" t="e">
        <f>VLOOKUP($A:$A,'7-TR Çeyrek Yıllar İhracatı'!$A:$H,5,0)</f>
        <v>#N/A</v>
      </c>
      <c r="BH143" s="73" t="e">
        <f>VLOOKUP($A:$A,'7-TR Çeyrek Yıllar İhracatı'!$A:$H,6,0)</f>
        <v>#N/A</v>
      </c>
      <c r="BI143" s="69" t="e">
        <f>VLOOKUP($A:$A,'7-TR Çeyrek Yıllar İhracatı'!$A:$H,7,0)</f>
        <v>#N/A</v>
      </c>
      <c r="BJ143" s="73" t="e">
        <f>VLOOKUP($A:$A,'8- TR Yıllar Birim İhracatı'!$A:$H,2,0)</f>
        <v>#N/A</v>
      </c>
      <c r="BK143" s="69" t="e">
        <f>VLOOKUP($A:$A,'8- TR Yıllar Birim İhracatı'!$A:$H,3,0)</f>
        <v>#N/A</v>
      </c>
      <c r="BL143" s="73" t="e">
        <f>VLOOKUP($A:$A,'8- TR Yıllar Birim İhracatı'!$A:$H,4,0)</f>
        <v>#N/A</v>
      </c>
      <c r="BM143" s="69" t="e">
        <f>VLOOKUP($A:$A,'8- TR Yıllar Birim İhracatı'!$A:$H,5,0)</f>
        <v>#N/A</v>
      </c>
      <c r="BN143" s="73" t="e">
        <f>VLOOKUP($A:$A,'8- TR Yıllar Birim İhracatı'!$A:$H,6,0)</f>
        <v>#N/A</v>
      </c>
      <c r="BO143" s="69" t="e">
        <f>VLOOKUP($A:$A,'8- TR Yıllar Birim İhracatı'!$A:$H,7,0)</f>
        <v>#N/A</v>
      </c>
      <c r="BP143" s="73" t="e">
        <f>VLOOKUP($A:$A,'8- TR Yıllar Birim İhracatı'!$A:$H,8,0)</f>
        <v>#N/A</v>
      </c>
      <c r="BQ143" s="69">
        <f>VLOOKUP($A:$A,'9-Dünya Yıllar Birim İthalatı'!$A:$N,2,0)</f>
        <v>0</v>
      </c>
      <c r="BR143" s="73">
        <f>VLOOKUP($A:$A,'9-Dünya Yıllar Birim İthalatı'!$A:$N,3,0)</f>
        <v>0</v>
      </c>
      <c r="BS143" s="69">
        <f>VLOOKUP($A:$A,'9-Dünya Yıllar Birim İthalatı'!$A:$N,4,0)</f>
        <v>0</v>
      </c>
      <c r="BT143" s="73" t="str">
        <f>VLOOKUP($A:$A,'9-Dünya Yıllar Birim İthalatı'!$A:$N,5,0)</f>
        <v>US Dollar/Tons</v>
      </c>
      <c r="BU143" s="69">
        <f>VLOOKUP($A:$A,'9-Dünya Yıllar Birim İthalatı'!$A:$N,6,0)</f>
        <v>0</v>
      </c>
      <c r="BV143" s="73">
        <f>VLOOKUP($A:$A,'9-Dünya Yıllar Birim İthalatı'!$A:$N,7,0)</f>
        <v>0</v>
      </c>
      <c r="BW143" s="69">
        <f>VLOOKUP($A:$A,'9-Dünya Yıllar Birim İthalatı'!$A:$N,8,0)</f>
        <v>0</v>
      </c>
      <c r="BX143" s="73">
        <f>VLOOKUP($A:$A,'9-Dünya Yıllar Birim İthalatı'!$A:$N,9,0)</f>
        <v>0</v>
      </c>
      <c r="BY143" s="69">
        <f>VLOOKUP($A:$A,'9-Dünya Yıllar Birim İthalatı'!$A:$N,10,0)</f>
        <v>0</v>
      </c>
      <c r="BZ143" s="73" t="str">
        <f>VLOOKUP($A:$A,'9-Dünya Yıllar Birim İthalatı'!$A:$N,11,0)</f>
        <v>US Dollar/Tons</v>
      </c>
      <c r="CA143" s="69">
        <f>VLOOKUP($A:$A,'9-Dünya Yıllar Birim İthalatı'!$A:$N,12,0)</f>
        <v>1</v>
      </c>
      <c r="CB143" s="73">
        <f>VLOOKUP($A:$A,'9-Dünya Yıllar Birim İthalatı'!$A:$N,13,0)</f>
        <v>0</v>
      </c>
      <c r="CC143" s="69" t="str">
        <f>VLOOKUP($A:$A,'9-Dünya Yıllar Birim İthalatı'!$A:$N,14,0)</f>
        <v>Tons</v>
      </c>
    </row>
    <row r="144" spans="1:81" ht="27.6" x14ac:dyDescent="0.3">
      <c r="A144" s="71" t="s">
        <v>32</v>
      </c>
      <c r="B144" s="75"/>
      <c r="C144" s="75"/>
      <c r="D144" s="75"/>
      <c r="E144" s="75"/>
      <c r="F144" s="72">
        <v>1</v>
      </c>
      <c r="G144" s="75" t="e">
        <f t="shared" si="10"/>
        <v>#DIV/0!</v>
      </c>
      <c r="H144" s="72">
        <f t="shared" si="11"/>
        <v>5.1622708209869026E-5</v>
      </c>
      <c r="I144" s="71" t="e">
        <f>VLOOKUP($A:$A,'2- Dünya Çeyrek Yıllar İthalatı'!$A:$F,2,0)</f>
        <v>#N/A</v>
      </c>
      <c r="J144" s="71" t="e">
        <f>VLOOKUP($A:$A,'2- Dünya Çeyrek Yıllar İthalatı'!$A:$F,3,0)</f>
        <v>#N/A</v>
      </c>
      <c r="K144" s="71" t="e">
        <f>VLOOKUP($A:$A,'2- Dünya Çeyrek Yıllar İthalatı'!$A:$F,4,0)</f>
        <v>#N/A</v>
      </c>
      <c r="L144" s="71" t="e">
        <f>VLOOKUP($A:$A,'2- Dünya Çeyrek Yıllar İthalatı'!$A:$F,5,0)</f>
        <v>#N/A</v>
      </c>
      <c r="M144" s="71" t="e">
        <f>VLOOKUP($A:$A,'2- Dünya Çeyrek Yıllar İthalatı'!$A:$F,6,0)</f>
        <v>#N/A</v>
      </c>
      <c r="N144" s="71" t="e">
        <f t="shared" si="12"/>
        <v>#N/A</v>
      </c>
      <c r="O144" s="71">
        <f>VLOOKUP($A:$A,'3-TR İhracat Göstergeleri'!$A:$P,2,0)</f>
        <v>0</v>
      </c>
      <c r="P144" s="75">
        <f>VLOOKUP($A:$A,'3-TR İhracat Göstergeleri'!$A:$P,3,0)</f>
        <v>0</v>
      </c>
      <c r="Q144" s="71">
        <f>VLOOKUP($A:$A,'3-TR İhracat Göstergeleri'!$A:$P,4,0)</f>
        <v>0</v>
      </c>
      <c r="R144" s="75">
        <f>VLOOKUP($A:$A,'3-TR İhracat Göstergeleri'!$A:$P,5,0)</f>
        <v>0</v>
      </c>
      <c r="S144" s="71">
        <f>VLOOKUP($A:$A,'3-TR İhracat Göstergeleri'!$A:$P,6,0)</f>
        <v>0</v>
      </c>
      <c r="T144" s="75">
        <f>VLOOKUP($A:$A,'3-TR İhracat Göstergeleri'!$A:$P,7,0)</f>
        <v>0</v>
      </c>
      <c r="U144" s="71">
        <f>VLOOKUP($A:$A,'3-TR İhracat Göstergeleri'!$A:$P,8,0)</f>
        <v>0</v>
      </c>
      <c r="V144" s="75">
        <f>VLOOKUP($A:$A,'3-TR İhracat Göstergeleri'!$A:$P,9,0)</f>
        <v>0</v>
      </c>
      <c r="W144" s="71">
        <f>VLOOKUP($A:$A,'3-TR İhracat Göstergeleri'!$A:$P,10,0)</f>
        <v>0</v>
      </c>
      <c r="X144" s="75">
        <f>VLOOKUP($A:$A,'3-TR İhracat Göstergeleri'!$A:$P,11,0)</f>
        <v>144</v>
      </c>
      <c r="Y144" s="71">
        <f>VLOOKUP($A:$A,'3-TR İhracat Göstergeleri'!$A:$P,12,0)</f>
        <v>5.1622601613929018E-5</v>
      </c>
      <c r="Z144" s="75">
        <f>VLOOKUP($A:$A,'3-TR İhracat Göstergeleri'!$A:$P,13,0)</f>
        <v>-5</v>
      </c>
      <c r="AA144" s="71">
        <f>VLOOKUP($A:$A,'3-TR İhracat Göstergeleri'!$A:$P,14,0)</f>
        <v>1926</v>
      </c>
      <c r="AB144" s="75">
        <f>VLOOKUP($A:$A,'3-TR İhracat Göstergeleri'!$A:$P,15,0)</f>
        <v>1</v>
      </c>
      <c r="AC144" s="71">
        <f>VLOOKUP($A:$A,'3-TR İhracat Göstergeleri'!$A:$P,16,0)</f>
        <v>0</v>
      </c>
      <c r="AD144" s="75">
        <f>VLOOKUP($A:$A,'4-Dünya İthahalat Göstergeleri'!$A:$M,2,0)</f>
        <v>1</v>
      </c>
      <c r="AE144" s="71">
        <f>VLOOKUP($A:$A,'4-Dünya İthahalat Göstergeleri'!$A:$M,3,0)</f>
        <v>-1</v>
      </c>
      <c r="AF144" s="75">
        <f>VLOOKUP($A:$A,'4-Dünya İthahalat Göstergeleri'!$A:$M,4,0)</f>
        <v>0</v>
      </c>
      <c r="AG144" s="71" t="str">
        <f>VLOOKUP($A:$A,'4-Dünya İthahalat Göstergeleri'!$A:$M,5,0)</f>
        <v>Tons</v>
      </c>
      <c r="AH144" s="75">
        <f>VLOOKUP($A:$A,'4-Dünya İthahalat Göstergeleri'!$A:$M,6,0)</f>
        <v>0</v>
      </c>
      <c r="AI144" s="71">
        <f>VLOOKUP($A:$A,'4-Dünya İthahalat Göstergeleri'!$A:$M,7,0)</f>
        <v>-5</v>
      </c>
      <c r="AJ144" s="75">
        <f>VLOOKUP($A:$A,'4-Dünya İthahalat Göstergeleri'!$A:$M,8,0)</f>
        <v>0</v>
      </c>
      <c r="AK144" s="71">
        <f>VLOOKUP($A:$A,'4-Dünya İthahalat Göstergeleri'!$A:$M,9,0)</f>
        <v>0</v>
      </c>
      <c r="AL144" s="75">
        <f>VLOOKUP($A:$A,'4-Dünya İthahalat Göstergeleri'!$A:$M,10,0)</f>
        <v>5.1622601613929018E-5</v>
      </c>
      <c r="AM144" s="71">
        <f>VLOOKUP($A:$A,'4-Dünya İthahalat Göstergeleri'!$A:$M,11,0)</f>
        <v>1926</v>
      </c>
      <c r="AN144" s="75">
        <f>VLOOKUP($A:$A,'4-Dünya İthahalat Göstergeleri'!$A:$M,12,0)</f>
        <v>1</v>
      </c>
      <c r="AO144" s="71" t="str">
        <f>VLOOKUP($A:$A,'4-Dünya İthahalat Göstergeleri'!$A:$M,13,0)</f>
        <v>...</v>
      </c>
      <c r="AP144" s="75" t="e">
        <f>VLOOKUP($A:$A,'5-Dünya Yıllar İhracatı'!$A:$F,2,0)</f>
        <v>#N/A</v>
      </c>
      <c r="AQ144" s="71" t="e">
        <f>VLOOKUP($A:$A,'5-Dünya Yıllar İhracatı'!$A:$F,3,0)</f>
        <v>#N/A</v>
      </c>
      <c r="AR144" s="75" t="e">
        <f>VLOOKUP($A:$A,'5-Dünya Yıllar İhracatı'!$A:$F,4,0)</f>
        <v>#N/A</v>
      </c>
      <c r="AS144" s="71" t="e">
        <f>VLOOKUP($A:$A,'5-Dünya Yıllar İhracatı'!$A:$F,5,0)</f>
        <v>#N/A</v>
      </c>
      <c r="AT144" s="75" t="e">
        <f>VLOOKUP($A:$A,'5-Dünya Yıllar İhracatı'!$A:$F,6,0)</f>
        <v>#N/A</v>
      </c>
      <c r="AU144" s="71" t="e">
        <f t="shared" si="13"/>
        <v>#N/A</v>
      </c>
      <c r="AV144" s="75" t="e">
        <f t="shared" si="14"/>
        <v>#N/A</v>
      </c>
      <c r="AW144" s="71" t="e">
        <f>VLOOKUP($A:$A,'6-TR Yıllar İhracatı'!$A:$H,2,0)</f>
        <v>#N/A</v>
      </c>
      <c r="AX144" s="75" t="e">
        <f>VLOOKUP($A:$A,'6-TR Yıllar İhracatı'!$A:$H,3,0)</f>
        <v>#N/A</v>
      </c>
      <c r="AY144" s="71" t="e">
        <f>VLOOKUP($A:$A,'6-TR Yıllar İhracatı'!$A:$H,4,0)</f>
        <v>#N/A</v>
      </c>
      <c r="AZ144" s="75" t="e">
        <f>VLOOKUP($A:$A,'6-TR Yıllar İhracatı'!$A:$H,5,0)</f>
        <v>#N/A</v>
      </c>
      <c r="BA144" s="71" t="e">
        <f>VLOOKUP($A:$A,'6-TR Yıllar İhracatı'!$A:$H,6,0)</f>
        <v>#N/A</v>
      </c>
      <c r="BB144" s="75" t="e">
        <f>VLOOKUP($A:$A,'6-TR Yıllar İhracatı'!$A:$H,7,0)</f>
        <v>#N/A</v>
      </c>
      <c r="BC144" s="71" t="e">
        <f>VLOOKUP($A:$A,'6-TR Yıllar İhracatı'!$A:$H,8,0)</f>
        <v>#N/A</v>
      </c>
      <c r="BD144" s="75" t="e">
        <f>VLOOKUP($A:$A,'7-TR Çeyrek Yıllar İhracatı'!$A:$H,2,0)</f>
        <v>#N/A</v>
      </c>
      <c r="BE144" s="71" t="e">
        <f>VLOOKUP($A:$A,'7-TR Çeyrek Yıllar İhracatı'!$A:$H,3,0)</f>
        <v>#N/A</v>
      </c>
      <c r="BF144" s="75" t="e">
        <f>VLOOKUP($A:$A,'7-TR Çeyrek Yıllar İhracatı'!$A:$H,4,0)</f>
        <v>#N/A</v>
      </c>
      <c r="BG144" s="71" t="e">
        <f>VLOOKUP($A:$A,'7-TR Çeyrek Yıllar İhracatı'!$A:$H,5,0)</f>
        <v>#N/A</v>
      </c>
      <c r="BH144" s="75" t="e">
        <f>VLOOKUP($A:$A,'7-TR Çeyrek Yıllar İhracatı'!$A:$H,6,0)</f>
        <v>#N/A</v>
      </c>
      <c r="BI144" s="71" t="e">
        <f>VLOOKUP($A:$A,'7-TR Çeyrek Yıllar İhracatı'!$A:$H,7,0)</f>
        <v>#N/A</v>
      </c>
      <c r="BJ144" s="75" t="e">
        <f>VLOOKUP($A:$A,'8- TR Yıllar Birim İhracatı'!$A:$H,2,0)</f>
        <v>#N/A</v>
      </c>
      <c r="BK144" s="71" t="e">
        <f>VLOOKUP($A:$A,'8- TR Yıllar Birim İhracatı'!$A:$H,3,0)</f>
        <v>#N/A</v>
      </c>
      <c r="BL144" s="75" t="e">
        <f>VLOOKUP($A:$A,'8- TR Yıllar Birim İhracatı'!$A:$H,4,0)</f>
        <v>#N/A</v>
      </c>
      <c r="BM144" s="71" t="e">
        <f>VLOOKUP($A:$A,'8- TR Yıllar Birim İhracatı'!$A:$H,5,0)</f>
        <v>#N/A</v>
      </c>
      <c r="BN144" s="75" t="e">
        <f>VLOOKUP($A:$A,'8- TR Yıllar Birim İhracatı'!$A:$H,6,0)</f>
        <v>#N/A</v>
      </c>
      <c r="BO144" s="71" t="e">
        <f>VLOOKUP($A:$A,'8- TR Yıllar Birim İhracatı'!$A:$H,7,0)</f>
        <v>#N/A</v>
      </c>
      <c r="BP144" s="75" t="e">
        <f>VLOOKUP($A:$A,'8- TR Yıllar Birim İhracatı'!$A:$H,8,0)</f>
        <v>#N/A</v>
      </c>
      <c r="BQ144" s="71">
        <f>VLOOKUP($A:$A,'9-Dünya Yıllar Birim İthalatı'!$A:$N,2,0)</f>
        <v>0</v>
      </c>
      <c r="BR144" s="75">
        <f>VLOOKUP($A:$A,'9-Dünya Yıllar Birim İthalatı'!$A:$N,3,0)</f>
        <v>0</v>
      </c>
      <c r="BS144" s="71">
        <f>VLOOKUP($A:$A,'9-Dünya Yıllar Birim İthalatı'!$A:$N,4,0)</f>
        <v>0</v>
      </c>
      <c r="BT144" s="75">
        <f>VLOOKUP($A:$A,'9-Dünya Yıllar Birim İthalatı'!$A:$N,5,0)</f>
        <v>0</v>
      </c>
      <c r="BU144" s="71">
        <f>VLOOKUP($A:$A,'9-Dünya Yıllar Birim İthalatı'!$A:$N,6,0)</f>
        <v>0</v>
      </c>
      <c r="BV144" s="75">
        <f>VLOOKUP($A:$A,'9-Dünya Yıllar Birim İthalatı'!$A:$N,7,0)</f>
        <v>0</v>
      </c>
      <c r="BW144" s="71">
        <f>VLOOKUP($A:$A,'9-Dünya Yıllar Birim İthalatı'!$A:$N,8,0)</f>
        <v>0</v>
      </c>
      <c r="BX144" s="75">
        <f>VLOOKUP($A:$A,'9-Dünya Yıllar Birim İthalatı'!$A:$N,9,0)</f>
        <v>0</v>
      </c>
      <c r="BY144" s="71">
        <f>VLOOKUP($A:$A,'9-Dünya Yıllar Birim İthalatı'!$A:$N,10,0)</f>
        <v>0</v>
      </c>
      <c r="BZ144" s="75" t="str">
        <f>VLOOKUP($A:$A,'9-Dünya Yıllar Birim İthalatı'!$A:$N,11,0)</f>
        <v>US Dollar/Tons</v>
      </c>
      <c r="CA144" s="71">
        <f>VLOOKUP($A:$A,'9-Dünya Yıllar Birim İthalatı'!$A:$N,12,0)</f>
        <v>1</v>
      </c>
      <c r="CB144" s="75">
        <f>VLOOKUP($A:$A,'9-Dünya Yıllar Birim İthalatı'!$A:$N,13,0)</f>
        <v>0</v>
      </c>
      <c r="CC144" s="71" t="str">
        <f>VLOOKUP($A:$A,'9-Dünya Yıllar Birim İthalatı'!$A:$N,14,0)</f>
        <v>Tons</v>
      </c>
    </row>
    <row r="145" spans="1:81" ht="27.6" x14ac:dyDescent="0.3">
      <c r="A145" s="69" t="s">
        <v>31</v>
      </c>
      <c r="B145" s="73">
        <v>0</v>
      </c>
      <c r="C145" s="73">
        <v>0</v>
      </c>
      <c r="D145" s="73">
        <v>22</v>
      </c>
      <c r="E145" s="73">
        <v>7</v>
      </c>
      <c r="F145" s="74">
        <v>1</v>
      </c>
      <c r="G145" s="73">
        <f t="shared" si="10"/>
        <v>-85.714285714285708</v>
      </c>
      <c r="H145" s="74">
        <f t="shared" si="11"/>
        <v>5.1622708209869026E-5</v>
      </c>
      <c r="I145" s="69">
        <f>VLOOKUP($A:$A,'2- Dünya Çeyrek Yıllar İthalatı'!$A:$F,2,0)</f>
        <v>0</v>
      </c>
      <c r="J145" s="69">
        <f>VLOOKUP($A:$A,'2- Dünya Çeyrek Yıllar İthalatı'!$A:$F,3,0)</f>
        <v>0</v>
      </c>
      <c r="K145" s="69">
        <f>VLOOKUP($A:$A,'2- Dünya Çeyrek Yıllar İthalatı'!$A:$F,4,0)</f>
        <v>1</v>
      </c>
      <c r="L145" s="69">
        <f>VLOOKUP($A:$A,'2- Dünya Çeyrek Yıllar İthalatı'!$A:$F,5,0)</f>
        <v>16</v>
      </c>
      <c r="M145" s="69">
        <f>VLOOKUP($A:$A,'2- Dünya Çeyrek Yıllar İthalatı'!$A:$F,6,0)</f>
        <v>0</v>
      </c>
      <c r="N145" s="69" t="e">
        <f t="shared" si="12"/>
        <v>#DIV/0!</v>
      </c>
      <c r="O145" s="69">
        <f>VLOOKUP($A:$A,'3-TR İhracat Göstergeleri'!$A:$P,2,0)</f>
        <v>0</v>
      </c>
      <c r="P145" s="73">
        <f>VLOOKUP($A:$A,'3-TR İhracat Göstergeleri'!$A:$P,3,0)</f>
        <v>0</v>
      </c>
      <c r="Q145" s="69">
        <f>VLOOKUP($A:$A,'3-TR İhracat Göstergeleri'!$A:$P,4,0)</f>
        <v>0</v>
      </c>
      <c r="R145" s="73">
        <f>VLOOKUP($A:$A,'3-TR İhracat Göstergeleri'!$A:$P,5,0)</f>
        <v>0</v>
      </c>
      <c r="S145" s="69">
        <f>VLOOKUP($A:$A,'3-TR İhracat Göstergeleri'!$A:$P,6,0)</f>
        <v>0</v>
      </c>
      <c r="T145" s="73">
        <f>VLOOKUP($A:$A,'3-TR İhracat Göstergeleri'!$A:$P,7,0)</f>
        <v>0</v>
      </c>
      <c r="U145" s="69">
        <f>VLOOKUP($A:$A,'3-TR İhracat Göstergeleri'!$A:$P,8,0)</f>
        <v>0</v>
      </c>
      <c r="V145" s="73">
        <f>VLOOKUP($A:$A,'3-TR İhracat Göstergeleri'!$A:$P,9,0)</f>
        <v>0</v>
      </c>
      <c r="W145" s="69">
        <f>VLOOKUP($A:$A,'3-TR İhracat Göstergeleri'!$A:$P,10,0)</f>
        <v>0</v>
      </c>
      <c r="X145" s="73">
        <f>VLOOKUP($A:$A,'3-TR İhracat Göstergeleri'!$A:$P,11,0)</f>
        <v>142</v>
      </c>
      <c r="Y145" s="69">
        <f>VLOOKUP($A:$A,'3-TR İhracat Göstergeleri'!$A:$P,12,0)</f>
        <v>5.1622601613929018E-5</v>
      </c>
      <c r="Z145" s="73">
        <f>VLOOKUP($A:$A,'3-TR İhracat Göstergeleri'!$A:$P,13,0)</f>
        <v>206</v>
      </c>
      <c r="AA145" s="69">
        <f>VLOOKUP($A:$A,'3-TR İhracat Göstergeleri'!$A:$P,14,0)</f>
        <v>8773</v>
      </c>
      <c r="AB145" s="73">
        <f>VLOOKUP($A:$A,'3-TR İhracat Göstergeleri'!$A:$P,15,0)</f>
        <v>1</v>
      </c>
      <c r="AC145" s="69">
        <f>VLOOKUP($A:$A,'3-TR İhracat Göstergeleri'!$A:$P,16,0)</f>
        <v>0</v>
      </c>
      <c r="AD145" s="73">
        <f>VLOOKUP($A:$A,'4-Dünya İthahalat Göstergeleri'!$A:$M,2,0)</f>
        <v>1</v>
      </c>
      <c r="AE145" s="69">
        <f>VLOOKUP($A:$A,'4-Dünya İthahalat Göstergeleri'!$A:$M,3,0)</f>
        <v>-1</v>
      </c>
      <c r="AF145" s="73">
        <f>VLOOKUP($A:$A,'4-Dünya İthahalat Göstergeleri'!$A:$M,4,0)</f>
        <v>0</v>
      </c>
      <c r="AG145" s="69" t="str">
        <f>VLOOKUP($A:$A,'4-Dünya İthahalat Göstergeleri'!$A:$M,5,0)</f>
        <v>Tons</v>
      </c>
      <c r="AH145" s="73">
        <f>VLOOKUP($A:$A,'4-Dünya İthahalat Göstergeleri'!$A:$M,6,0)</f>
        <v>0</v>
      </c>
      <c r="AI145" s="69">
        <f>VLOOKUP($A:$A,'4-Dünya İthahalat Göstergeleri'!$A:$M,7,0)</f>
        <v>206</v>
      </c>
      <c r="AJ145" s="73">
        <f>VLOOKUP($A:$A,'4-Dünya İthahalat Göstergeleri'!$A:$M,8,0)</f>
        <v>0</v>
      </c>
      <c r="AK145" s="69">
        <f>VLOOKUP($A:$A,'4-Dünya İthahalat Göstergeleri'!$A:$M,9,0)</f>
        <v>0</v>
      </c>
      <c r="AL145" s="73">
        <f>VLOOKUP($A:$A,'4-Dünya İthahalat Göstergeleri'!$A:$M,10,0)</f>
        <v>5.1622601613929018E-5</v>
      </c>
      <c r="AM145" s="69">
        <f>VLOOKUP($A:$A,'4-Dünya İthahalat Göstergeleri'!$A:$M,11,0)</f>
        <v>8773</v>
      </c>
      <c r="AN145" s="73">
        <f>VLOOKUP($A:$A,'4-Dünya İthahalat Göstergeleri'!$A:$M,12,0)</f>
        <v>1</v>
      </c>
      <c r="AO145" s="69">
        <f>VLOOKUP($A:$A,'4-Dünya İthahalat Göstergeleri'!$A:$M,13,0)</f>
        <v>0</v>
      </c>
      <c r="AP145" s="73" t="e">
        <f>VLOOKUP($A:$A,'5-Dünya Yıllar İhracatı'!$A:$F,2,0)</f>
        <v>#N/A</v>
      </c>
      <c r="AQ145" s="69" t="e">
        <f>VLOOKUP($A:$A,'5-Dünya Yıllar İhracatı'!$A:$F,3,0)</f>
        <v>#N/A</v>
      </c>
      <c r="AR145" s="73" t="e">
        <f>VLOOKUP($A:$A,'5-Dünya Yıllar İhracatı'!$A:$F,4,0)</f>
        <v>#N/A</v>
      </c>
      <c r="AS145" s="69" t="e">
        <f>VLOOKUP($A:$A,'5-Dünya Yıllar İhracatı'!$A:$F,5,0)</f>
        <v>#N/A</v>
      </c>
      <c r="AT145" s="73" t="e">
        <f>VLOOKUP($A:$A,'5-Dünya Yıllar İhracatı'!$A:$F,6,0)</f>
        <v>#N/A</v>
      </c>
      <c r="AU145" s="69" t="e">
        <f t="shared" si="13"/>
        <v>#N/A</v>
      </c>
      <c r="AV145" s="73" t="e">
        <f t="shared" si="14"/>
        <v>#N/A</v>
      </c>
      <c r="AW145" s="69">
        <f>VLOOKUP($A:$A,'6-TR Yıllar İhracatı'!$A:$H,2,0)</f>
        <v>0</v>
      </c>
      <c r="AX145" s="73">
        <f>VLOOKUP($A:$A,'6-TR Yıllar İhracatı'!$A:$H,3,0)</f>
        <v>21</v>
      </c>
      <c r="AY145" s="69">
        <f>VLOOKUP($A:$A,'6-TR Yıllar İhracatı'!$A:$H,4,0)</f>
        <v>39</v>
      </c>
      <c r="AZ145" s="73">
        <f>VLOOKUP($A:$A,'6-TR Yıllar İhracatı'!$A:$H,5,0)</f>
        <v>0</v>
      </c>
      <c r="BA145" s="69">
        <f>VLOOKUP($A:$A,'6-TR Yıllar İhracatı'!$A:$H,6,0)</f>
        <v>0</v>
      </c>
      <c r="BB145" s="73" t="e">
        <f>VLOOKUP($A:$A,'6-TR Yıllar İhracatı'!$A:$H,7,0)</f>
        <v>#DIV/0!</v>
      </c>
      <c r="BC145" s="69">
        <f>VLOOKUP($A:$A,'6-TR Yıllar İhracatı'!$A:$H,8,0)</f>
        <v>0</v>
      </c>
      <c r="BD145" s="73" t="e">
        <f>VLOOKUP($A:$A,'7-TR Çeyrek Yıllar İhracatı'!$A:$H,2,0)</f>
        <v>#N/A</v>
      </c>
      <c r="BE145" s="69" t="e">
        <f>VLOOKUP($A:$A,'7-TR Çeyrek Yıllar İhracatı'!$A:$H,3,0)</f>
        <v>#N/A</v>
      </c>
      <c r="BF145" s="73" t="e">
        <f>VLOOKUP($A:$A,'7-TR Çeyrek Yıllar İhracatı'!$A:$H,4,0)</f>
        <v>#N/A</v>
      </c>
      <c r="BG145" s="69" t="e">
        <f>VLOOKUP($A:$A,'7-TR Çeyrek Yıllar İhracatı'!$A:$H,5,0)</f>
        <v>#N/A</v>
      </c>
      <c r="BH145" s="73" t="e">
        <f>VLOOKUP($A:$A,'7-TR Çeyrek Yıllar İhracatı'!$A:$H,6,0)</f>
        <v>#N/A</v>
      </c>
      <c r="BI145" s="69" t="e">
        <f>VLOOKUP($A:$A,'7-TR Çeyrek Yıllar İhracatı'!$A:$H,7,0)</f>
        <v>#N/A</v>
      </c>
      <c r="BJ145" s="73">
        <f>VLOOKUP($A:$A,'8- TR Yıllar Birim İhracatı'!$A:$H,2,0)</f>
        <v>0</v>
      </c>
      <c r="BK145" s="69">
        <f>VLOOKUP($A:$A,'8- TR Yıllar Birim İhracatı'!$A:$H,3,0)</f>
        <v>7000</v>
      </c>
      <c r="BL145" s="73">
        <f>VLOOKUP($A:$A,'8- TR Yıllar Birim İhracatı'!$A:$H,4,0)</f>
        <v>7800</v>
      </c>
      <c r="BM145" s="69">
        <f>VLOOKUP($A:$A,'8- TR Yıllar Birim İhracatı'!$A:$H,5,0)</f>
        <v>0</v>
      </c>
      <c r="BN145" s="73">
        <f>VLOOKUP($A:$A,'8- TR Yıllar Birim İhracatı'!$A:$H,6,0)</f>
        <v>0</v>
      </c>
      <c r="BO145" s="69">
        <f>VLOOKUP($A:$A,'8- TR Yıllar Birim İhracatı'!$A:$H,7,0)</f>
        <v>0</v>
      </c>
      <c r="BP145" s="73">
        <f>VLOOKUP($A:$A,'8- TR Yıllar Birim İhracatı'!$A:$H,8,0)</f>
        <v>0</v>
      </c>
      <c r="BQ145" s="69">
        <f>VLOOKUP($A:$A,'9-Dünya Yıllar Birim İthalatı'!$A:$N,2,0)</f>
        <v>0</v>
      </c>
      <c r="BR145" s="73">
        <f>VLOOKUP($A:$A,'9-Dünya Yıllar Birim İthalatı'!$A:$N,3,0)</f>
        <v>0</v>
      </c>
      <c r="BS145" s="69">
        <f>VLOOKUP($A:$A,'9-Dünya Yıllar Birim İthalatı'!$A:$N,4,0)</f>
        <v>0</v>
      </c>
      <c r="BT145" s="73">
        <f>VLOOKUP($A:$A,'9-Dünya Yıllar Birim İthalatı'!$A:$N,5,0)</f>
        <v>0</v>
      </c>
      <c r="BU145" s="69">
        <f>VLOOKUP($A:$A,'9-Dünya Yıllar Birim İthalatı'!$A:$N,6,0)</f>
        <v>7333</v>
      </c>
      <c r="BV145" s="73" t="str">
        <f>VLOOKUP($A:$A,'9-Dünya Yıllar Birim İthalatı'!$A:$N,7,0)</f>
        <v>US Dollar/Tons</v>
      </c>
      <c r="BW145" s="69">
        <f>VLOOKUP($A:$A,'9-Dünya Yıllar Birim İthalatı'!$A:$N,8,0)</f>
        <v>7000</v>
      </c>
      <c r="BX145" s="73" t="str">
        <f>VLOOKUP($A:$A,'9-Dünya Yıllar Birim İthalatı'!$A:$N,9,0)</f>
        <v>US Dollar/Tons</v>
      </c>
      <c r="BY145" s="69">
        <f>VLOOKUP($A:$A,'9-Dünya Yıllar Birim İthalatı'!$A:$N,10,0)</f>
        <v>0</v>
      </c>
      <c r="BZ145" s="73" t="str">
        <f>VLOOKUP($A:$A,'9-Dünya Yıllar Birim İthalatı'!$A:$N,11,0)</f>
        <v>US Dollar/Tons</v>
      </c>
      <c r="CA145" s="69">
        <f>VLOOKUP($A:$A,'9-Dünya Yıllar Birim İthalatı'!$A:$N,12,0)</f>
        <v>1</v>
      </c>
      <c r="CB145" s="73">
        <f>VLOOKUP($A:$A,'9-Dünya Yıllar Birim İthalatı'!$A:$N,13,0)</f>
        <v>0</v>
      </c>
      <c r="CC145" s="69" t="str">
        <f>VLOOKUP($A:$A,'9-Dünya Yıllar Birim İthalatı'!$A:$N,14,0)</f>
        <v>Tons</v>
      </c>
    </row>
    <row r="146" spans="1:81" ht="27.6" x14ac:dyDescent="0.3">
      <c r="A146" s="71" t="s">
        <v>30</v>
      </c>
      <c r="B146" s="72">
        <v>144</v>
      </c>
      <c r="C146" s="72">
        <v>293</v>
      </c>
      <c r="D146" s="72">
        <v>189</v>
      </c>
      <c r="E146" s="72">
        <v>785</v>
      </c>
      <c r="F146" s="72">
        <v>1</v>
      </c>
      <c r="G146" s="72">
        <f t="shared" si="10"/>
        <v>-99.872611464968159</v>
      </c>
      <c r="H146" s="72">
        <f t="shared" si="11"/>
        <v>5.1622708209869026E-5</v>
      </c>
      <c r="I146" s="71" t="e">
        <f>VLOOKUP($A:$A,'2- Dünya Çeyrek Yıllar İthalatı'!$A:$F,2,0)</f>
        <v>#N/A</v>
      </c>
      <c r="J146" s="71" t="e">
        <f>VLOOKUP($A:$A,'2- Dünya Çeyrek Yıllar İthalatı'!$A:$F,3,0)</f>
        <v>#N/A</v>
      </c>
      <c r="K146" s="71" t="e">
        <f>VLOOKUP($A:$A,'2- Dünya Çeyrek Yıllar İthalatı'!$A:$F,4,0)</f>
        <v>#N/A</v>
      </c>
      <c r="L146" s="71" t="e">
        <f>VLOOKUP($A:$A,'2- Dünya Çeyrek Yıllar İthalatı'!$A:$F,5,0)</f>
        <v>#N/A</v>
      </c>
      <c r="M146" s="71" t="e">
        <f>VLOOKUP($A:$A,'2- Dünya Çeyrek Yıllar İthalatı'!$A:$F,6,0)</f>
        <v>#N/A</v>
      </c>
      <c r="N146" s="71" t="e">
        <f t="shared" si="12"/>
        <v>#N/A</v>
      </c>
      <c r="O146" s="71">
        <f>VLOOKUP($A:$A,'3-TR İhracat Göstergeleri'!$A:$P,2,0)</f>
        <v>0</v>
      </c>
      <c r="P146" s="72">
        <f>VLOOKUP($A:$A,'3-TR İhracat Göstergeleri'!$A:$P,3,0)</f>
        <v>0</v>
      </c>
      <c r="Q146" s="71">
        <f>VLOOKUP($A:$A,'3-TR İhracat Göstergeleri'!$A:$P,4,0)</f>
        <v>0</v>
      </c>
      <c r="R146" s="72">
        <f>VLOOKUP($A:$A,'3-TR İhracat Göstergeleri'!$A:$P,5,0)</f>
        <v>0</v>
      </c>
      <c r="S146" s="71">
        <f>VLOOKUP($A:$A,'3-TR İhracat Göstergeleri'!$A:$P,6,0)</f>
        <v>0</v>
      </c>
      <c r="T146" s="72">
        <f>VLOOKUP($A:$A,'3-TR İhracat Göstergeleri'!$A:$P,7,0)</f>
        <v>0</v>
      </c>
      <c r="U146" s="71">
        <f>VLOOKUP($A:$A,'3-TR İhracat Göstergeleri'!$A:$P,8,0)</f>
        <v>0</v>
      </c>
      <c r="V146" s="72">
        <f>VLOOKUP($A:$A,'3-TR İhracat Göstergeleri'!$A:$P,9,0)</f>
        <v>0</v>
      </c>
      <c r="W146" s="71">
        <f>VLOOKUP($A:$A,'3-TR İhracat Göstergeleri'!$A:$P,10,0)</f>
        <v>0</v>
      </c>
      <c r="X146" s="72">
        <f>VLOOKUP($A:$A,'3-TR İhracat Göstergeleri'!$A:$P,11,0)</f>
        <v>140</v>
      </c>
      <c r="Y146" s="71">
        <f>VLOOKUP($A:$A,'3-TR İhracat Göstergeleri'!$A:$P,12,0)</f>
        <v>5.1622601613929018E-5</v>
      </c>
      <c r="Z146" s="72">
        <f>VLOOKUP($A:$A,'3-TR İhracat Göstergeleri'!$A:$P,13,0)</f>
        <v>0</v>
      </c>
      <c r="AA146" s="71">
        <f>VLOOKUP($A:$A,'3-TR İhracat Göstergeleri'!$A:$P,14,0)</f>
        <v>3766</v>
      </c>
      <c r="AB146" s="72">
        <f>VLOOKUP($A:$A,'3-TR İhracat Göstergeleri'!$A:$P,15,0)</f>
        <v>1</v>
      </c>
      <c r="AC146" s="71">
        <f>VLOOKUP($A:$A,'3-TR İhracat Göstergeleri'!$A:$P,16,0)</f>
        <v>0</v>
      </c>
      <c r="AD146" s="72">
        <f>VLOOKUP($A:$A,'4-Dünya İthahalat Göstergeleri'!$A:$M,2,0)</f>
        <v>1</v>
      </c>
      <c r="AE146" s="71">
        <f>VLOOKUP($A:$A,'4-Dünya İthahalat Göstergeleri'!$A:$M,3,0)</f>
        <v>-1</v>
      </c>
      <c r="AF146" s="72">
        <f>VLOOKUP($A:$A,'4-Dünya İthahalat Göstergeleri'!$A:$M,4,0)</f>
        <v>0</v>
      </c>
      <c r="AG146" s="71" t="str">
        <f>VLOOKUP($A:$A,'4-Dünya İthahalat Göstergeleri'!$A:$M,5,0)</f>
        <v>Tons</v>
      </c>
      <c r="AH146" s="72">
        <f>VLOOKUP($A:$A,'4-Dünya İthahalat Göstergeleri'!$A:$M,6,0)</f>
        <v>0</v>
      </c>
      <c r="AI146" s="71">
        <f>VLOOKUP($A:$A,'4-Dünya İthahalat Göstergeleri'!$A:$M,7,0)</f>
        <v>0</v>
      </c>
      <c r="AJ146" s="72">
        <f>VLOOKUP($A:$A,'4-Dünya İthahalat Göstergeleri'!$A:$M,8,0)</f>
        <v>0</v>
      </c>
      <c r="AK146" s="71">
        <f>VLOOKUP($A:$A,'4-Dünya İthahalat Göstergeleri'!$A:$M,9,0)</f>
        <v>0</v>
      </c>
      <c r="AL146" s="72">
        <f>VLOOKUP($A:$A,'4-Dünya İthahalat Göstergeleri'!$A:$M,10,0)</f>
        <v>5.1622601613929018E-5</v>
      </c>
      <c r="AM146" s="71">
        <f>VLOOKUP($A:$A,'4-Dünya İthahalat Göstergeleri'!$A:$M,11,0)</f>
        <v>3766</v>
      </c>
      <c r="AN146" s="72">
        <f>VLOOKUP($A:$A,'4-Dünya İthahalat Göstergeleri'!$A:$M,12,0)</f>
        <v>1</v>
      </c>
      <c r="AO146" s="71" t="str">
        <f>VLOOKUP($A:$A,'4-Dünya İthahalat Göstergeleri'!$A:$M,13,0)</f>
        <v>...</v>
      </c>
      <c r="AP146" s="72" t="e">
        <f>VLOOKUP($A:$A,'5-Dünya Yıllar İhracatı'!$A:$F,2,0)</f>
        <v>#N/A</v>
      </c>
      <c r="AQ146" s="71" t="e">
        <f>VLOOKUP($A:$A,'5-Dünya Yıllar İhracatı'!$A:$F,3,0)</f>
        <v>#N/A</v>
      </c>
      <c r="AR146" s="72" t="e">
        <f>VLOOKUP($A:$A,'5-Dünya Yıllar İhracatı'!$A:$F,4,0)</f>
        <v>#N/A</v>
      </c>
      <c r="AS146" s="71" t="e">
        <f>VLOOKUP($A:$A,'5-Dünya Yıllar İhracatı'!$A:$F,5,0)</f>
        <v>#N/A</v>
      </c>
      <c r="AT146" s="72" t="e">
        <f>VLOOKUP($A:$A,'5-Dünya Yıllar İhracatı'!$A:$F,6,0)</f>
        <v>#N/A</v>
      </c>
      <c r="AU146" s="71" t="e">
        <f t="shared" si="13"/>
        <v>#N/A</v>
      </c>
      <c r="AV146" s="72" t="e">
        <f t="shared" si="14"/>
        <v>#N/A</v>
      </c>
      <c r="AW146" s="71">
        <f>VLOOKUP($A:$A,'6-TR Yıllar İhracatı'!$A:$H,2,0)</f>
        <v>0</v>
      </c>
      <c r="AX146" s="72">
        <f>VLOOKUP($A:$A,'6-TR Yıllar İhracatı'!$A:$H,3,0)</f>
        <v>0</v>
      </c>
      <c r="AY146" s="71">
        <f>VLOOKUP($A:$A,'6-TR Yıllar İhracatı'!$A:$H,4,0)</f>
        <v>1</v>
      </c>
      <c r="AZ146" s="72">
        <f>VLOOKUP($A:$A,'6-TR Yıllar İhracatı'!$A:$H,5,0)</f>
        <v>2</v>
      </c>
      <c r="BA146" s="71">
        <f>VLOOKUP($A:$A,'6-TR Yıllar İhracatı'!$A:$H,6,0)</f>
        <v>0</v>
      </c>
      <c r="BB146" s="72">
        <f>VLOOKUP($A:$A,'6-TR Yıllar İhracatı'!$A:$H,7,0)</f>
        <v>-1000</v>
      </c>
      <c r="BC146" s="71">
        <f>VLOOKUP($A:$A,'6-TR Yıllar İhracatı'!$A:$H,8,0)</f>
        <v>0</v>
      </c>
      <c r="BD146" s="72" t="e">
        <f>VLOOKUP($A:$A,'7-TR Çeyrek Yıllar İhracatı'!$A:$H,2,0)</f>
        <v>#N/A</v>
      </c>
      <c r="BE146" s="71" t="e">
        <f>VLOOKUP($A:$A,'7-TR Çeyrek Yıllar İhracatı'!$A:$H,3,0)</f>
        <v>#N/A</v>
      </c>
      <c r="BF146" s="72" t="e">
        <f>VLOOKUP($A:$A,'7-TR Çeyrek Yıllar İhracatı'!$A:$H,4,0)</f>
        <v>#N/A</v>
      </c>
      <c r="BG146" s="71" t="e">
        <f>VLOOKUP($A:$A,'7-TR Çeyrek Yıllar İhracatı'!$A:$H,5,0)</f>
        <v>#N/A</v>
      </c>
      <c r="BH146" s="72" t="e">
        <f>VLOOKUP($A:$A,'7-TR Çeyrek Yıllar İhracatı'!$A:$H,6,0)</f>
        <v>#N/A</v>
      </c>
      <c r="BI146" s="71" t="e">
        <f>VLOOKUP($A:$A,'7-TR Çeyrek Yıllar İhracatı'!$A:$H,7,0)</f>
        <v>#N/A</v>
      </c>
      <c r="BJ146" s="72">
        <f>VLOOKUP($A:$A,'8- TR Yıllar Birim İhracatı'!$A:$H,2,0)</f>
        <v>0</v>
      </c>
      <c r="BK146" s="71">
        <f>VLOOKUP($A:$A,'8- TR Yıllar Birim İhracatı'!$A:$H,3,0)</f>
        <v>0</v>
      </c>
      <c r="BL146" s="72">
        <f>VLOOKUP($A:$A,'8- TR Yıllar Birim İhracatı'!$A:$H,4,0)</f>
        <v>0</v>
      </c>
      <c r="BM146" s="71">
        <f>VLOOKUP($A:$A,'8- TR Yıllar Birim İhracatı'!$A:$H,5,0)</f>
        <v>0</v>
      </c>
      <c r="BN146" s="72">
        <f>VLOOKUP($A:$A,'8- TR Yıllar Birim İhracatı'!$A:$H,6,0)</f>
        <v>0</v>
      </c>
      <c r="BO146" s="71">
        <f>VLOOKUP($A:$A,'8- TR Yıllar Birim İhracatı'!$A:$H,7,0)</f>
        <v>0</v>
      </c>
      <c r="BP146" s="72">
        <f>VLOOKUP($A:$A,'8- TR Yıllar Birim İhracatı'!$A:$H,8,0)</f>
        <v>0</v>
      </c>
      <c r="BQ146" s="71">
        <f>VLOOKUP($A:$A,'9-Dünya Yıllar Birim İthalatı'!$A:$N,2,0)</f>
        <v>2880</v>
      </c>
      <c r="BR146" s="72" t="str">
        <f>VLOOKUP($A:$A,'9-Dünya Yıllar Birim İthalatı'!$A:$N,3,0)</f>
        <v>US Dollar/Tons</v>
      </c>
      <c r="BS146" s="71">
        <f>VLOOKUP($A:$A,'9-Dünya Yıllar Birim İthalatı'!$A:$N,4,0)</f>
        <v>4309</v>
      </c>
      <c r="BT146" s="72" t="str">
        <f>VLOOKUP($A:$A,'9-Dünya Yıllar Birim İthalatı'!$A:$N,5,0)</f>
        <v>US Dollar/Tons</v>
      </c>
      <c r="BU146" s="71">
        <f>VLOOKUP($A:$A,'9-Dünya Yıllar Birim İthalatı'!$A:$N,6,0)</f>
        <v>6097</v>
      </c>
      <c r="BV146" s="72" t="str">
        <f>VLOOKUP($A:$A,'9-Dünya Yıllar Birim İthalatı'!$A:$N,7,0)</f>
        <v>US Dollar/Tons</v>
      </c>
      <c r="BW146" s="71">
        <f>VLOOKUP($A:$A,'9-Dünya Yıllar Birim İthalatı'!$A:$N,8,0)</f>
        <v>3601</v>
      </c>
      <c r="BX146" s="72" t="str">
        <f>VLOOKUP($A:$A,'9-Dünya Yıllar Birim İthalatı'!$A:$N,9,0)</f>
        <v>US Dollar/Tons</v>
      </c>
      <c r="BY146" s="71">
        <f>VLOOKUP($A:$A,'9-Dünya Yıllar Birim İthalatı'!$A:$N,10,0)</f>
        <v>0</v>
      </c>
      <c r="BZ146" s="72" t="str">
        <f>VLOOKUP($A:$A,'9-Dünya Yıllar Birim İthalatı'!$A:$N,11,0)</f>
        <v>US Dollar/Tons</v>
      </c>
      <c r="CA146" s="71">
        <f>VLOOKUP($A:$A,'9-Dünya Yıllar Birim İthalatı'!$A:$N,12,0)</f>
        <v>1</v>
      </c>
      <c r="CB146" s="72">
        <f>VLOOKUP($A:$A,'9-Dünya Yıllar Birim İthalatı'!$A:$N,13,0)</f>
        <v>0</v>
      </c>
      <c r="CC146" s="71" t="str">
        <f>VLOOKUP($A:$A,'9-Dünya Yıllar Birim İthalatı'!$A:$N,14,0)</f>
        <v>Tons</v>
      </c>
    </row>
    <row r="147" spans="1:81" ht="27.6" x14ac:dyDescent="0.3">
      <c r="A147" s="69" t="s">
        <v>29</v>
      </c>
      <c r="B147" s="73">
        <v>28</v>
      </c>
      <c r="C147" s="73">
        <v>9</v>
      </c>
      <c r="D147" s="73">
        <v>3</v>
      </c>
      <c r="E147" s="73">
        <v>11</v>
      </c>
      <c r="F147" s="74">
        <v>1</v>
      </c>
      <c r="G147" s="73">
        <f t="shared" si="10"/>
        <v>-90.909090909090907</v>
      </c>
      <c r="H147" s="74">
        <f t="shared" si="11"/>
        <v>5.1622708209869026E-5</v>
      </c>
      <c r="I147" s="69">
        <f>VLOOKUP($A:$A,'2- Dünya Çeyrek Yıllar İthalatı'!$A:$F,2,0)</f>
        <v>0</v>
      </c>
      <c r="J147" s="69">
        <f>VLOOKUP($A:$A,'2- Dünya Çeyrek Yıllar İthalatı'!$A:$F,3,0)</f>
        <v>2</v>
      </c>
      <c r="K147" s="69">
        <f>VLOOKUP($A:$A,'2- Dünya Çeyrek Yıllar İthalatı'!$A:$F,4,0)</f>
        <v>0</v>
      </c>
      <c r="L147" s="69">
        <f>VLOOKUP($A:$A,'2- Dünya Çeyrek Yıllar İthalatı'!$A:$F,5,0)</f>
        <v>0</v>
      </c>
      <c r="M147" s="69">
        <f>VLOOKUP($A:$A,'2- Dünya Çeyrek Yıllar İthalatı'!$A:$F,6,0)</f>
        <v>1</v>
      </c>
      <c r="N147" s="69" t="e">
        <f t="shared" si="12"/>
        <v>#DIV/0!</v>
      </c>
      <c r="O147" s="69">
        <f>VLOOKUP($A:$A,'3-TR İhracat Göstergeleri'!$A:$P,2,0)</f>
        <v>7</v>
      </c>
      <c r="P147" s="73">
        <f>VLOOKUP($A:$A,'3-TR İhracat Göstergeleri'!$A:$P,3,0)</f>
        <v>7</v>
      </c>
      <c r="Q147" s="69">
        <f>VLOOKUP($A:$A,'3-TR İhracat Göstergeleri'!$A:$P,4,0)</f>
        <v>3.2850740314897811E-3</v>
      </c>
      <c r="R147" s="73">
        <f>VLOOKUP($A:$A,'3-TR İhracat Göstergeleri'!$A:$P,5,0)</f>
        <v>1</v>
      </c>
      <c r="S147" s="69" t="str">
        <f>VLOOKUP($A:$A,'3-TR İhracat Göstergeleri'!$A:$P,6,0)</f>
        <v>Tons</v>
      </c>
      <c r="T147" s="73">
        <f>VLOOKUP($A:$A,'3-TR İhracat Göstergeleri'!$A:$P,7,0)</f>
        <v>7000</v>
      </c>
      <c r="U147" s="69">
        <f>VLOOKUP($A:$A,'3-TR İhracat Göstergeleri'!$A:$P,8,0)</f>
        <v>0</v>
      </c>
      <c r="V147" s="73">
        <f>VLOOKUP($A:$A,'3-TR İhracat Göstergeleri'!$A:$P,9,0)</f>
        <v>0</v>
      </c>
      <c r="W147" s="69">
        <f>VLOOKUP($A:$A,'3-TR İhracat Göstergeleri'!$A:$P,10,0)</f>
        <v>-43</v>
      </c>
      <c r="X147" s="73">
        <f>VLOOKUP($A:$A,'3-TR İhracat Göstergeleri'!$A:$P,11,0)</f>
        <v>143</v>
      </c>
      <c r="Y147" s="69">
        <f>VLOOKUP($A:$A,'3-TR İhracat Göstergeleri'!$A:$P,12,0)</f>
        <v>5.1622601613929018E-5</v>
      </c>
      <c r="Z147" s="73">
        <f>VLOOKUP($A:$A,'3-TR İhracat Göstergeleri'!$A:$P,13,0)</f>
        <v>-48</v>
      </c>
      <c r="AA147" s="69">
        <f>VLOOKUP($A:$A,'3-TR İhracat Göstergeleri'!$A:$P,14,0)</f>
        <v>0</v>
      </c>
      <c r="AB147" s="73">
        <f>VLOOKUP($A:$A,'3-TR İhracat Göstergeleri'!$A:$P,15,0)</f>
        <v>0</v>
      </c>
      <c r="AC147" s="69">
        <f>VLOOKUP($A:$A,'3-TR İhracat Göstergeleri'!$A:$P,16,0)</f>
        <v>0</v>
      </c>
      <c r="AD147" s="73">
        <f>VLOOKUP($A:$A,'4-Dünya İthahalat Göstergeleri'!$A:$M,2,0)</f>
        <v>1</v>
      </c>
      <c r="AE147" s="69">
        <f>VLOOKUP($A:$A,'4-Dünya İthahalat Göstergeleri'!$A:$M,3,0)</f>
        <v>23</v>
      </c>
      <c r="AF147" s="73">
        <f>VLOOKUP($A:$A,'4-Dünya İthahalat Göstergeleri'!$A:$M,4,0)</f>
        <v>0</v>
      </c>
      <c r="AG147" s="69" t="str">
        <f>VLOOKUP($A:$A,'4-Dünya İthahalat Göstergeleri'!$A:$M,5,0)</f>
        <v>Tons</v>
      </c>
      <c r="AH147" s="73">
        <f>VLOOKUP($A:$A,'4-Dünya İthahalat Göstergeleri'!$A:$M,6,0)</f>
        <v>0</v>
      </c>
      <c r="AI147" s="69">
        <f>VLOOKUP($A:$A,'4-Dünya İthahalat Göstergeleri'!$A:$M,7,0)</f>
        <v>-48</v>
      </c>
      <c r="AJ147" s="73">
        <f>VLOOKUP($A:$A,'4-Dünya İthahalat Göstergeleri'!$A:$M,8,0)</f>
        <v>0</v>
      </c>
      <c r="AK147" s="69">
        <f>VLOOKUP($A:$A,'4-Dünya İthahalat Göstergeleri'!$A:$M,9,0)</f>
        <v>0</v>
      </c>
      <c r="AL147" s="73">
        <f>VLOOKUP($A:$A,'4-Dünya İthahalat Göstergeleri'!$A:$M,10,0)</f>
        <v>5.1622601613929018E-5</v>
      </c>
      <c r="AM147" s="69">
        <f>VLOOKUP($A:$A,'4-Dünya İthahalat Göstergeleri'!$A:$M,11,0)</f>
        <v>0</v>
      </c>
      <c r="AN147" s="73">
        <f>VLOOKUP($A:$A,'4-Dünya İthahalat Göstergeleri'!$A:$M,12,0)</f>
        <v>0</v>
      </c>
      <c r="AO147" s="69">
        <f>VLOOKUP($A:$A,'4-Dünya İthahalat Göstergeleri'!$A:$M,13,0)</f>
        <v>45506</v>
      </c>
      <c r="AP147" s="73">
        <f>VLOOKUP($A:$A,'5-Dünya Yıllar İhracatı'!$A:$F,2,0)</f>
        <v>0</v>
      </c>
      <c r="AQ147" s="69">
        <f>VLOOKUP($A:$A,'5-Dünya Yıllar İhracatı'!$A:$F,3,0)</f>
        <v>1</v>
      </c>
      <c r="AR147" s="73">
        <f>VLOOKUP($A:$A,'5-Dünya Yıllar İhracatı'!$A:$F,4,0)</f>
        <v>0</v>
      </c>
      <c r="AS147" s="69">
        <f>VLOOKUP($A:$A,'5-Dünya Yıllar İhracatı'!$A:$F,5,0)</f>
        <v>47</v>
      </c>
      <c r="AT147" s="73">
        <f>VLOOKUP($A:$A,'5-Dünya Yıllar İhracatı'!$A:$F,6,0)</f>
        <v>24</v>
      </c>
      <c r="AU147" s="69">
        <f t="shared" si="13"/>
        <v>-48.936170212765958</v>
      </c>
      <c r="AV147" s="73">
        <f t="shared" si="14"/>
        <v>200.63894393556342</v>
      </c>
      <c r="AW147" s="69">
        <f>VLOOKUP($A:$A,'6-TR Yıllar İhracatı'!$A:$H,2,0)</f>
        <v>0</v>
      </c>
      <c r="AX147" s="73">
        <f>VLOOKUP($A:$A,'6-TR Yıllar İhracatı'!$A:$H,3,0)</f>
        <v>0</v>
      </c>
      <c r="AY147" s="69">
        <f>VLOOKUP($A:$A,'6-TR Yıllar İhracatı'!$A:$H,4,0)</f>
        <v>15</v>
      </c>
      <c r="AZ147" s="73">
        <f>VLOOKUP($A:$A,'6-TR Yıllar İhracatı'!$A:$H,5,0)</f>
        <v>12</v>
      </c>
      <c r="BA147" s="69">
        <f>VLOOKUP($A:$A,'6-TR Yıllar İhracatı'!$A:$H,6,0)</f>
        <v>7</v>
      </c>
      <c r="BB147" s="73">
        <f>VLOOKUP($A:$A,'6-TR Yıllar İhracatı'!$A:$H,7,0)</f>
        <v>-416.66666666666669</v>
      </c>
      <c r="BC147" s="69">
        <f>VLOOKUP($A:$A,'6-TR Yıllar İhracatı'!$A:$H,8,0)</f>
        <v>3.2850740314897811E-3</v>
      </c>
      <c r="BD147" s="73">
        <f>VLOOKUP($A:$A,'7-TR Çeyrek Yıllar İhracatı'!$A:$H,2,0)</f>
        <v>1</v>
      </c>
      <c r="BE147" s="69">
        <f>VLOOKUP($A:$A,'7-TR Çeyrek Yıllar İhracatı'!$A:$H,3,0)</f>
        <v>0</v>
      </c>
      <c r="BF147" s="73">
        <f>VLOOKUP($A:$A,'7-TR Çeyrek Yıllar İhracatı'!$A:$H,4,0)</f>
        <v>4</v>
      </c>
      <c r="BG147" s="69">
        <f>VLOOKUP($A:$A,'7-TR Çeyrek Yıllar İhracatı'!$A:$H,5,0)</f>
        <v>0</v>
      </c>
      <c r="BH147" s="73">
        <f>VLOOKUP($A:$A,'7-TR Çeyrek Yıllar İhracatı'!$A:$H,6,0)</f>
        <v>2</v>
      </c>
      <c r="BI147" s="69">
        <f>VLOOKUP($A:$A,'7-TR Çeyrek Yıllar İhracatı'!$A:$H,7,0)</f>
        <v>100</v>
      </c>
      <c r="BJ147" s="73">
        <f>VLOOKUP($A:$A,'8- TR Yıllar Birim İhracatı'!$A:$H,2,0)</f>
        <v>0</v>
      </c>
      <c r="BK147" s="69">
        <f>VLOOKUP($A:$A,'8- TR Yıllar Birim İhracatı'!$A:$H,3,0)</f>
        <v>0</v>
      </c>
      <c r="BL147" s="73">
        <f>VLOOKUP($A:$A,'8- TR Yıllar Birim İhracatı'!$A:$H,4,0)</f>
        <v>15000</v>
      </c>
      <c r="BM147" s="69">
        <f>VLOOKUP($A:$A,'8- TR Yıllar Birim İhracatı'!$A:$H,5,0)</f>
        <v>12000</v>
      </c>
      <c r="BN147" s="73">
        <f>VLOOKUP($A:$A,'8- TR Yıllar Birim İhracatı'!$A:$H,6,0)</f>
        <v>7000</v>
      </c>
      <c r="BO147" s="69">
        <f>VLOOKUP($A:$A,'8- TR Yıllar Birim İhracatı'!$A:$H,7,0)</f>
        <v>7</v>
      </c>
      <c r="BP147" s="73">
        <f>VLOOKUP($A:$A,'8- TR Yıllar Birim İhracatı'!$A:$H,8,0)</f>
        <v>1</v>
      </c>
      <c r="BQ147" s="69">
        <f>VLOOKUP($A:$A,'9-Dünya Yıllar Birim İthalatı'!$A:$N,2,0)</f>
        <v>9333</v>
      </c>
      <c r="BR147" s="73" t="str">
        <f>VLOOKUP($A:$A,'9-Dünya Yıllar Birim İthalatı'!$A:$N,3,0)</f>
        <v>US Dollar/Tons</v>
      </c>
      <c r="BS147" s="69">
        <f>VLOOKUP($A:$A,'9-Dünya Yıllar Birim İthalatı'!$A:$N,4,0)</f>
        <v>9000</v>
      </c>
      <c r="BT147" s="73" t="str">
        <f>VLOOKUP($A:$A,'9-Dünya Yıllar Birim İthalatı'!$A:$N,5,0)</f>
        <v>US Dollar/Tons</v>
      </c>
      <c r="BU147" s="69">
        <f>VLOOKUP($A:$A,'9-Dünya Yıllar Birim İthalatı'!$A:$N,6,0)</f>
        <v>0</v>
      </c>
      <c r="BV147" s="73" t="str">
        <f>VLOOKUP($A:$A,'9-Dünya Yıllar Birim İthalatı'!$A:$N,7,0)</f>
        <v>US Dollar/Tons</v>
      </c>
      <c r="BW147" s="69">
        <f>VLOOKUP($A:$A,'9-Dünya Yıllar Birim İthalatı'!$A:$N,8,0)</f>
        <v>846</v>
      </c>
      <c r="BX147" s="73" t="str">
        <f>VLOOKUP($A:$A,'9-Dünya Yıllar Birim İthalatı'!$A:$N,9,0)</f>
        <v>US Dollar/Tons</v>
      </c>
      <c r="BY147" s="69">
        <f>VLOOKUP($A:$A,'9-Dünya Yıllar Birim İthalatı'!$A:$N,10,0)</f>
        <v>0</v>
      </c>
      <c r="BZ147" s="73" t="str">
        <f>VLOOKUP($A:$A,'9-Dünya Yıllar Birim İthalatı'!$A:$N,11,0)</f>
        <v>US Dollar/Tons</v>
      </c>
      <c r="CA147" s="69">
        <f>VLOOKUP($A:$A,'9-Dünya Yıllar Birim İthalatı'!$A:$N,12,0)</f>
        <v>1</v>
      </c>
      <c r="CB147" s="73">
        <f>VLOOKUP($A:$A,'9-Dünya Yıllar Birim İthalatı'!$A:$N,13,0)</f>
        <v>0</v>
      </c>
      <c r="CC147" s="69" t="str">
        <f>VLOOKUP($A:$A,'9-Dünya Yıllar Birim İthalatı'!$A:$N,14,0)</f>
        <v>Tons</v>
      </c>
    </row>
    <row r="148" spans="1:81" ht="27.6" x14ac:dyDescent="0.3">
      <c r="A148" s="71" t="s">
        <v>28</v>
      </c>
      <c r="B148" s="75">
        <v>0</v>
      </c>
      <c r="C148" s="75">
        <v>0</v>
      </c>
      <c r="D148" s="75">
        <v>48</v>
      </c>
      <c r="E148" s="75">
        <v>0</v>
      </c>
      <c r="F148" s="76">
        <v>0</v>
      </c>
      <c r="G148" s="75" t="e">
        <f t="shared" si="10"/>
        <v>#DIV/0!</v>
      </c>
      <c r="H148" s="76">
        <f t="shared" si="11"/>
        <v>0</v>
      </c>
      <c r="I148" s="71" t="e">
        <f>VLOOKUP($A:$A,'2- Dünya Çeyrek Yıllar İthalatı'!$A:$F,2,0)</f>
        <v>#N/A</v>
      </c>
      <c r="J148" s="71" t="e">
        <f>VLOOKUP($A:$A,'2- Dünya Çeyrek Yıllar İthalatı'!$A:$F,3,0)</f>
        <v>#N/A</v>
      </c>
      <c r="K148" s="71" t="e">
        <f>VLOOKUP($A:$A,'2- Dünya Çeyrek Yıllar İthalatı'!$A:$F,4,0)</f>
        <v>#N/A</v>
      </c>
      <c r="L148" s="71" t="e">
        <f>VLOOKUP($A:$A,'2- Dünya Çeyrek Yıllar İthalatı'!$A:$F,5,0)</f>
        <v>#N/A</v>
      </c>
      <c r="M148" s="71" t="e">
        <f>VLOOKUP($A:$A,'2- Dünya Çeyrek Yıllar İthalatı'!$A:$F,6,0)</f>
        <v>#N/A</v>
      </c>
      <c r="N148" s="71" t="e">
        <f t="shared" si="12"/>
        <v>#N/A</v>
      </c>
      <c r="O148" s="71" t="e">
        <f>VLOOKUP($A:$A,'3-TR İhracat Göstergeleri'!$A:$P,2,0)</f>
        <v>#N/A</v>
      </c>
      <c r="P148" s="75" t="e">
        <f>VLOOKUP($A:$A,'3-TR İhracat Göstergeleri'!$A:$P,3,0)</f>
        <v>#N/A</v>
      </c>
      <c r="Q148" s="71" t="e">
        <f>VLOOKUP($A:$A,'3-TR İhracat Göstergeleri'!$A:$P,4,0)</f>
        <v>#N/A</v>
      </c>
      <c r="R148" s="75" t="e">
        <f>VLOOKUP($A:$A,'3-TR İhracat Göstergeleri'!$A:$P,5,0)</f>
        <v>#N/A</v>
      </c>
      <c r="S148" s="71" t="e">
        <f>VLOOKUP($A:$A,'3-TR İhracat Göstergeleri'!$A:$P,6,0)</f>
        <v>#N/A</v>
      </c>
      <c r="T148" s="75" t="e">
        <f>VLOOKUP($A:$A,'3-TR İhracat Göstergeleri'!$A:$P,7,0)</f>
        <v>#N/A</v>
      </c>
      <c r="U148" s="71" t="e">
        <f>VLOOKUP($A:$A,'3-TR İhracat Göstergeleri'!$A:$P,8,0)</f>
        <v>#N/A</v>
      </c>
      <c r="V148" s="75" t="e">
        <f>VLOOKUP($A:$A,'3-TR İhracat Göstergeleri'!$A:$P,9,0)</f>
        <v>#N/A</v>
      </c>
      <c r="W148" s="71" t="e">
        <f>VLOOKUP($A:$A,'3-TR İhracat Göstergeleri'!$A:$P,10,0)</f>
        <v>#N/A</v>
      </c>
      <c r="X148" s="75" t="e">
        <f>VLOOKUP($A:$A,'3-TR İhracat Göstergeleri'!$A:$P,11,0)</f>
        <v>#N/A</v>
      </c>
      <c r="Y148" s="71" t="e">
        <f>VLOOKUP($A:$A,'3-TR İhracat Göstergeleri'!$A:$P,12,0)</f>
        <v>#N/A</v>
      </c>
      <c r="Z148" s="75" t="e">
        <f>VLOOKUP($A:$A,'3-TR İhracat Göstergeleri'!$A:$P,13,0)</f>
        <v>#N/A</v>
      </c>
      <c r="AA148" s="71" t="e">
        <f>VLOOKUP($A:$A,'3-TR İhracat Göstergeleri'!$A:$P,14,0)</f>
        <v>#N/A</v>
      </c>
      <c r="AB148" s="75" t="e">
        <f>VLOOKUP($A:$A,'3-TR İhracat Göstergeleri'!$A:$P,15,0)</f>
        <v>#N/A</v>
      </c>
      <c r="AC148" s="71" t="e">
        <f>VLOOKUP($A:$A,'3-TR İhracat Göstergeleri'!$A:$P,16,0)</f>
        <v>#N/A</v>
      </c>
      <c r="AD148" s="75" t="e">
        <f>VLOOKUP($A:$A,'4-Dünya İthahalat Göstergeleri'!$A:$M,2,0)</f>
        <v>#N/A</v>
      </c>
      <c r="AE148" s="71" t="e">
        <f>VLOOKUP($A:$A,'4-Dünya İthahalat Göstergeleri'!$A:$M,3,0)</f>
        <v>#N/A</v>
      </c>
      <c r="AF148" s="75" t="e">
        <f>VLOOKUP($A:$A,'4-Dünya İthahalat Göstergeleri'!$A:$M,4,0)</f>
        <v>#N/A</v>
      </c>
      <c r="AG148" s="71" t="e">
        <f>VLOOKUP($A:$A,'4-Dünya İthahalat Göstergeleri'!$A:$M,5,0)</f>
        <v>#N/A</v>
      </c>
      <c r="AH148" s="75" t="e">
        <f>VLOOKUP($A:$A,'4-Dünya İthahalat Göstergeleri'!$A:$M,6,0)</f>
        <v>#N/A</v>
      </c>
      <c r="AI148" s="71" t="e">
        <f>VLOOKUP($A:$A,'4-Dünya İthahalat Göstergeleri'!$A:$M,7,0)</f>
        <v>#N/A</v>
      </c>
      <c r="AJ148" s="75" t="e">
        <f>VLOOKUP($A:$A,'4-Dünya İthahalat Göstergeleri'!$A:$M,8,0)</f>
        <v>#N/A</v>
      </c>
      <c r="AK148" s="71" t="e">
        <f>VLOOKUP($A:$A,'4-Dünya İthahalat Göstergeleri'!$A:$M,9,0)</f>
        <v>#N/A</v>
      </c>
      <c r="AL148" s="75" t="e">
        <f>VLOOKUP($A:$A,'4-Dünya İthahalat Göstergeleri'!$A:$M,10,0)</f>
        <v>#N/A</v>
      </c>
      <c r="AM148" s="71" t="e">
        <f>VLOOKUP($A:$A,'4-Dünya İthahalat Göstergeleri'!$A:$M,11,0)</f>
        <v>#N/A</v>
      </c>
      <c r="AN148" s="75" t="e">
        <f>VLOOKUP($A:$A,'4-Dünya İthahalat Göstergeleri'!$A:$M,12,0)</f>
        <v>#N/A</v>
      </c>
      <c r="AO148" s="71" t="e">
        <f>VLOOKUP($A:$A,'4-Dünya İthahalat Göstergeleri'!$A:$M,13,0)</f>
        <v>#N/A</v>
      </c>
      <c r="AP148" s="75" t="e">
        <f>VLOOKUP($A:$A,'5-Dünya Yıllar İhracatı'!$A:$F,2,0)</f>
        <v>#N/A</v>
      </c>
      <c r="AQ148" s="71" t="e">
        <f>VLOOKUP($A:$A,'5-Dünya Yıllar İhracatı'!$A:$F,3,0)</f>
        <v>#N/A</v>
      </c>
      <c r="AR148" s="75" t="e">
        <f>VLOOKUP($A:$A,'5-Dünya Yıllar İhracatı'!$A:$F,4,0)</f>
        <v>#N/A</v>
      </c>
      <c r="AS148" s="71" t="e">
        <f>VLOOKUP($A:$A,'5-Dünya Yıllar İhracatı'!$A:$F,5,0)</f>
        <v>#N/A</v>
      </c>
      <c r="AT148" s="75" t="e">
        <f>VLOOKUP($A:$A,'5-Dünya Yıllar İhracatı'!$A:$F,6,0)</f>
        <v>#N/A</v>
      </c>
      <c r="AU148" s="71" t="e">
        <f t="shared" si="13"/>
        <v>#N/A</v>
      </c>
      <c r="AV148" s="75" t="e">
        <f t="shared" si="14"/>
        <v>#N/A</v>
      </c>
      <c r="AW148" s="71" t="e">
        <f>VLOOKUP($A:$A,'6-TR Yıllar İhracatı'!$A:$H,2,0)</f>
        <v>#N/A</v>
      </c>
      <c r="AX148" s="75" t="e">
        <f>VLOOKUP($A:$A,'6-TR Yıllar İhracatı'!$A:$H,3,0)</f>
        <v>#N/A</v>
      </c>
      <c r="AY148" s="71" t="e">
        <f>VLOOKUP($A:$A,'6-TR Yıllar İhracatı'!$A:$H,4,0)</f>
        <v>#N/A</v>
      </c>
      <c r="AZ148" s="75" t="e">
        <f>VLOOKUP($A:$A,'6-TR Yıllar İhracatı'!$A:$H,5,0)</f>
        <v>#N/A</v>
      </c>
      <c r="BA148" s="71" t="e">
        <f>VLOOKUP($A:$A,'6-TR Yıllar İhracatı'!$A:$H,6,0)</f>
        <v>#N/A</v>
      </c>
      <c r="BB148" s="75" t="e">
        <f>VLOOKUP($A:$A,'6-TR Yıllar İhracatı'!$A:$H,7,0)</f>
        <v>#N/A</v>
      </c>
      <c r="BC148" s="71" t="e">
        <f>VLOOKUP($A:$A,'6-TR Yıllar İhracatı'!$A:$H,8,0)</f>
        <v>#N/A</v>
      </c>
      <c r="BD148" s="75" t="e">
        <f>VLOOKUP($A:$A,'7-TR Çeyrek Yıllar İhracatı'!$A:$H,2,0)</f>
        <v>#N/A</v>
      </c>
      <c r="BE148" s="71" t="e">
        <f>VLOOKUP($A:$A,'7-TR Çeyrek Yıllar İhracatı'!$A:$H,3,0)</f>
        <v>#N/A</v>
      </c>
      <c r="BF148" s="75" t="e">
        <f>VLOOKUP($A:$A,'7-TR Çeyrek Yıllar İhracatı'!$A:$H,4,0)</f>
        <v>#N/A</v>
      </c>
      <c r="BG148" s="71" t="e">
        <f>VLOOKUP($A:$A,'7-TR Çeyrek Yıllar İhracatı'!$A:$H,5,0)</f>
        <v>#N/A</v>
      </c>
      <c r="BH148" s="75" t="e">
        <f>VLOOKUP($A:$A,'7-TR Çeyrek Yıllar İhracatı'!$A:$H,6,0)</f>
        <v>#N/A</v>
      </c>
      <c r="BI148" s="71" t="e">
        <f>VLOOKUP($A:$A,'7-TR Çeyrek Yıllar İhracatı'!$A:$H,7,0)</f>
        <v>#N/A</v>
      </c>
      <c r="BJ148" s="75" t="e">
        <f>VLOOKUP($A:$A,'8- TR Yıllar Birim İhracatı'!$A:$H,2,0)</f>
        <v>#N/A</v>
      </c>
      <c r="BK148" s="71" t="e">
        <f>VLOOKUP($A:$A,'8- TR Yıllar Birim İhracatı'!$A:$H,3,0)</f>
        <v>#N/A</v>
      </c>
      <c r="BL148" s="75" t="e">
        <f>VLOOKUP($A:$A,'8- TR Yıllar Birim İhracatı'!$A:$H,4,0)</f>
        <v>#N/A</v>
      </c>
      <c r="BM148" s="71" t="e">
        <f>VLOOKUP($A:$A,'8- TR Yıllar Birim İhracatı'!$A:$H,5,0)</f>
        <v>#N/A</v>
      </c>
      <c r="BN148" s="75" t="e">
        <f>VLOOKUP($A:$A,'8- TR Yıllar Birim İhracatı'!$A:$H,6,0)</f>
        <v>#N/A</v>
      </c>
      <c r="BO148" s="71" t="e">
        <f>VLOOKUP($A:$A,'8- TR Yıllar Birim İhracatı'!$A:$H,7,0)</f>
        <v>#N/A</v>
      </c>
      <c r="BP148" s="75" t="e">
        <f>VLOOKUP($A:$A,'8- TR Yıllar Birim İhracatı'!$A:$H,8,0)</f>
        <v>#N/A</v>
      </c>
      <c r="BQ148" s="71">
        <f>VLOOKUP($A:$A,'9-Dünya Yıllar Birim İthalatı'!$A:$N,2,0)</f>
        <v>0</v>
      </c>
      <c r="BR148" s="75">
        <f>VLOOKUP($A:$A,'9-Dünya Yıllar Birim İthalatı'!$A:$N,3,0)</f>
        <v>0</v>
      </c>
      <c r="BS148" s="71">
        <f>VLOOKUP($A:$A,'9-Dünya Yıllar Birim İthalatı'!$A:$N,4,0)</f>
        <v>0</v>
      </c>
      <c r="BT148" s="75">
        <f>VLOOKUP($A:$A,'9-Dünya Yıllar Birim İthalatı'!$A:$N,5,0)</f>
        <v>0</v>
      </c>
      <c r="BU148" s="71">
        <f>VLOOKUP($A:$A,'9-Dünya Yıllar Birim İthalatı'!$A:$N,6,0)</f>
        <v>2000</v>
      </c>
      <c r="BV148" s="75" t="str">
        <f>VLOOKUP($A:$A,'9-Dünya Yıllar Birim İthalatı'!$A:$N,7,0)</f>
        <v>US Dollar/Tons</v>
      </c>
      <c r="BW148" s="71">
        <f>VLOOKUP($A:$A,'9-Dünya Yıllar Birim İthalatı'!$A:$N,8,0)</f>
        <v>0</v>
      </c>
      <c r="BX148" s="75">
        <f>VLOOKUP($A:$A,'9-Dünya Yıllar Birim İthalatı'!$A:$N,9,0)</f>
        <v>0</v>
      </c>
      <c r="BY148" s="71">
        <f>VLOOKUP($A:$A,'9-Dünya Yıllar Birim İthalatı'!$A:$N,10,0)</f>
        <v>0</v>
      </c>
      <c r="BZ148" s="75">
        <f>VLOOKUP($A:$A,'9-Dünya Yıllar Birim İthalatı'!$A:$N,11,0)</f>
        <v>0</v>
      </c>
      <c r="CA148" s="71">
        <f>VLOOKUP($A:$A,'9-Dünya Yıllar Birim İthalatı'!$A:$N,12,0)</f>
        <v>0</v>
      </c>
      <c r="CB148" s="75">
        <f>VLOOKUP($A:$A,'9-Dünya Yıllar Birim İthalatı'!$A:$N,13,0)</f>
        <v>0</v>
      </c>
      <c r="CC148" s="71">
        <f>VLOOKUP($A:$A,'9-Dünya Yıllar Birim İthalatı'!$A:$N,14,0)</f>
        <v>0</v>
      </c>
    </row>
    <row r="149" spans="1:81" ht="27.6" x14ac:dyDescent="0.3">
      <c r="A149" s="69" t="s">
        <v>27</v>
      </c>
      <c r="B149" s="73">
        <v>37</v>
      </c>
      <c r="C149" s="73">
        <v>1</v>
      </c>
      <c r="D149" s="73">
        <v>0</v>
      </c>
      <c r="E149" s="73">
        <v>0</v>
      </c>
      <c r="F149" s="74">
        <v>0</v>
      </c>
      <c r="G149" s="73" t="e">
        <f t="shared" si="10"/>
        <v>#DIV/0!</v>
      </c>
      <c r="H149" s="74">
        <f t="shared" si="11"/>
        <v>0</v>
      </c>
      <c r="I149" s="69" t="e">
        <f>VLOOKUP($A:$A,'2- Dünya Çeyrek Yıllar İthalatı'!$A:$F,2,0)</f>
        <v>#N/A</v>
      </c>
      <c r="J149" s="69" t="e">
        <f>VLOOKUP($A:$A,'2- Dünya Çeyrek Yıllar İthalatı'!$A:$F,3,0)</f>
        <v>#N/A</v>
      </c>
      <c r="K149" s="69" t="e">
        <f>VLOOKUP($A:$A,'2- Dünya Çeyrek Yıllar İthalatı'!$A:$F,4,0)</f>
        <v>#N/A</v>
      </c>
      <c r="L149" s="69" t="e">
        <f>VLOOKUP($A:$A,'2- Dünya Çeyrek Yıllar İthalatı'!$A:$F,5,0)</f>
        <v>#N/A</v>
      </c>
      <c r="M149" s="69" t="e">
        <f>VLOOKUP($A:$A,'2- Dünya Çeyrek Yıllar İthalatı'!$A:$F,6,0)</f>
        <v>#N/A</v>
      </c>
      <c r="N149" s="69" t="e">
        <f t="shared" si="12"/>
        <v>#N/A</v>
      </c>
      <c r="O149" s="69">
        <f>VLOOKUP($A:$A,'3-TR İhracat Göstergeleri'!$A:$P,2,0)</f>
        <v>1</v>
      </c>
      <c r="P149" s="73">
        <f>VLOOKUP($A:$A,'3-TR İhracat Göstergeleri'!$A:$P,3,0)</f>
        <v>1</v>
      </c>
      <c r="Q149" s="69">
        <f>VLOOKUP($A:$A,'3-TR İhracat Göstergeleri'!$A:$P,4,0)</f>
        <v>4.6929629021282584E-4</v>
      </c>
      <c r="R149" s="73">
        <f>VLOOKUP($A:$A,'3-TR İhracat Göstergeleri'!$A:$P,5,0)</f>
        <v>0</v>
      </c>
      <c r="S149" s="69" t="str">
        <f>VLOOKUP($A:$A,'3-TR İhracat Göstergeleri'!$A:$P,6,0)</f>
        <v>Tons</v>
      </c>
      <c r="T149" s="73">
        <f>VLOOKUP($A:$A,'3-TR İhracat Göstergeleri'!$A:$P,7,0)</f>
        <v>0</v>
      </c>
      <c r="U149" s="69">
        <f>VLOOKUP($A:$A,'3-TR İhracat Göstergeleri'!$A:$P,8,0)</f>
        <v>0</v>
      </c>
      <c r="V149" s="73">
        <f>VLOOKUP($A:$A,'3-TR İhracat Göstergeleri'!$A:$P,9,0)</f>
        <v>0</v>
      </c>
      <c r="W149" s="69">
        <f>VLOOKUP($A:$A,'3-TR İhracat Göstergeleri'!$A:$P,10,0)</f>
        <v>0</v>
      </c>
      <c r="X149" s="73">
        <f>VLOOKUP($A:$A,'3-TR İhracat Göstergeleri'!$A:$P,11,0)</f>
        <v>0</v>
      </c>
      <c r="Y149" s="69" t="e">
        <f>VLOOKUP($A:$A,'3-TR İhracat Göstergeleri'!$A:$P,12,0)</f>
        <v>#N/A</v>
      </c>
      <c r="Z149" s="73">
        <f>VLOOKUP($A:$A,'3-TR İhracat Göstergeleri'!$A:$P,13,0)</f>
        <v>0</v>
      </c>
      <c r="AA149" s="69">
        <f>VLOOKUP($A:$A,'3-TR İhracat Göstergeleri'!$A:$P,14,0)</f>
        <v>0</v>
      </c>
      <c r="AB149" s="73">
        <f>VLOOKUP($A:$A,'3-TR İhracat Göstergeleri'!$A:$P,15,0)</f>
        <v>0</v>
      </c>
      <c r="AC149" s="69">
        <f>VLOOKUP($A:$A,'3-TR İhracat Göstergeleri'!$A:$P,16,0)</f>
        <v>0</v>
      </c>
      <c r="AD149" s="73" t="e">
        <f>VLOOKUP($A:$A,'4-Dünya İthahalat Göstergeleri'!$A:$M,2,0)</f>
        <v>#N/A</v>
      </c>
      <c r="AE149" s="69" t="e">
        <f>VLOOKUP($A:$A,'4-Dünya İthahalat Göstergeleri'!$A:$M,3,0)</f>
        <v>#N/A</v>
      </c>
      <c r="AF149" s="73" t="e">
        <f>VLOOKUP($A:$A,'4-Dünya İthahalat Göstergeleri'!$A:$M,4,0)</f>
        <v>#N/A</v>
      </c>
      <c r="AG149" s="69" t="e">
        <f>VLOOKUP($A:$A,'4-Dünya İthahalat Göstergeleri'!$A:$M,5,0)</f>
        <v>#N/A</v>
      </c>
      <c r="AH149" s="73" t="e">
        <f>VLOOKUP($A:$A,'4-Dünya İthahalat Göstergeleri'!$A:$M,6,0)</f>
        <v>#N/A</v>
      </c>
      <c r="AI149" s="69" t="e">
        <f>VLOOKUP($A:$A,'4-Dünya İthahalat Göstergeleri'!$A:$M,7,0)</f>
        <v>#N/A</v>
      </c>
      <c r="AJ149" s="73" t="e">
        <f>VLOOKUP($A:$A,'4-Dünya İthahalat Göstergeleri'!$A:$M,8,0)</f>
        <v>#N/A</v>
      </c>
      <c r="AK149" s="69" t="e">
        <f>VLOOKUP($A:$A,'4-Dünya İthahalat Göstergeleri'!$A:$M,9,0)</f>
        <v>#N/A</v>
      </c>
      <c r="AL149" s="73" t="e">
        <f>VLOOKUP($A:$A,'4-Dünya İthahalat Göstergeleri'!$A:$M,10,0)</f>
        <v>#N/A</v>
      </c>
      <c r="AM149" s="69" t="e">
        <f>VLOOKUP($A:$A,'4-Dünya İthahalat Göstergeleri'!$A:$M,11,0)</f>
        <v>#N/A</v>
      </c>
      <c r="AN149" s="73" t="e">
        <f>VLOOKUP($A:$A,'4-Dünya İthahalat Göstergeleri'!$A:$M,12,0)</f>
        <v>#N/A</v>
      </c>
      <c r="AO149" s="69" t="e">
        <f>VLOOKUP($A:$A,'4-Dünya İthahalat Göstergeleri'!$A:$M,13,0)</f>
        <v>#N/A</v>
      </c>
      <c r="AP149" s="73" t="e">
        <f>VLOOKUP($A:$A,'5-Dünya Yıllar İhracatı'!$A:$F,2,0)</f>
        <v>#N/A</v>
      </c>
      <c r="AQ149" s="69" t="e">
        <f>VLOOKUP($A:$A,'5-Dünya Yıllar İhracatı'!$A:$F,3,0)</f>
        <v>#N/A</v>
      </c>
      <c r="AR149" s="73" t="e">
        <f>VLOOKUP($A:$A,'5-Dünya Yıllar İhracatı'!$A:$F,4,0)</f>
        <v>#N/A</v>
      </c>
      <c r="AS149" s="69" t="e">
        <f>VLOOKUP($A:$A,'5-Dünya Yıllar İhracatı'!$A:$F,5,0)</f>
        <v>#N/A</v>
      </c>
      <c r="AT149" s="73" t="e">
        <f>VLOOKUP($A:$A,'5-Dünya Yıllar İhracatı'!$A:$F,6,0)</f>
        <v>#N/A</v>
      </c>
      <c r="AU149" s="69" t="e">
        <f t="shared" si="13"/>
        <v>#N/A</v>
      </c>
      <c r="AV149" s="73" t="e">
        <f t="shared" si="14"/>
        <v>#N/A</v>
      </c>
      <c r="AW149" s="69">
        <f>VLOOKUP($A:$A,'6-TR Yıllar İhracatı'!$A:$H,2,0)</f>
        <v>0</v>
      </c>
      <c r="AX149" s="73">
        <f>VLOOKUP($A:$A,'6-TR Yıllar İhracatı'!$A:$H,3,0)</f>
        <v>0</v>
      </c>
      <c r="AY149" s="69">
        <f>VLOOKUP($A:$A,'6-TR Yıllar İhracatı'!$A:$H,4,0)</f>
        <v>0</v>
      </c>
      <c r="AZ149" s="73">
        <f>VLOOKUP($A:$A,'6-TR Yıllar İhracatı'!$A:$H,5,0)</f>
        <v>0</v>
      </c>
      <c r="BA149" s="69">
        <f>VLOOKUP($A:$A,'6-TR Yıllar İhracatı'!$A:$H,6,0)</f>
        <v>1</v>
      </c>
      <c r="BB149" s="73" t="e">
        <f>VLOOKUP($A:$A,'6-TR Yıllar İhracatı'!$A:$H,7,0)</f>
        <v>#DIV/0!</v>
      </c>
      <c r="BC149" s="69">
        <f>VLOOKUP($A:$A,'6-TR Yıllar İhracatı'!$A:$H,8,0)</f>
        <v>4.6929629021282584E-4</v>
      </c>
      <c r="BD149" s="73">
        <f>VLOOKUP($A:$A,'7-TR Çeyrek Yıllar İhracatı'!$A:$H,2,0)</f>
        <v>0</v>
      </c>
      <c r="BE149" s="69">
        <f>VLOOKUP($A:$A,'7-TR Çeyrek Yıllar İhracatı'!$A:$H,3,0)</f>
        <v>0</v>
      </c>
      <c r="BF149" s="73">
        <f>VLOOKUP($A:$A,'7-TR Çeyrek Yıllar İhracatı'!$A:$H,4,0)</f>
        <v>0</v>
      </c>
      <c r="BG149" s="69">
        <f>VLOOKUP($A:$A,'7-TR Çeyrek Yıllar İhracatı'!$A:$H,5,0)</f>
        <v>6</v>
      </c>
      <c r="BH149" s="73">
        <f>VLOOKUP($A:$A,'7-TR Çeyrek Yıllar İhracatı'!$A:$H,6,0)</f>
        <v>0</v>
      </c>
      <c r="BI149" s="69" t="e">
        <f>VLOOKUP($A:$A,'7-TR Çeyrek Yıllar İhracatı'!$A:$H,7,0)</f>
        <v>#DIV/0!</v>
      </c>
      <c r="BJ149" s="73">
        <f>VLOOKUP($A:$A,'8- TR Yıllar Birim İhracatı'!$A:$H,2,0)</f>
        <v>0</v>
      </c>
      <c r="BK149" s="69">
        <f>VLOOKUP($A:$A,'8- TR Yıllar Birim İhracatı'!$A:$H,3,0)</f>
        <v>0</v>
      </c>
      <c r="BL149" s="73">
        <f>VLOOKUP($A:$A,'8- TR Yıllar Birim İhracatı'!$A:$H,4,0)</f>
        <v>0</v>
      </c>
      <c r="BM149" s="69">
        <f>VLOOKUP($A:$A,'8- TR Yıllar Birim İhracatı'!$A:$H,5,0)</f>
        <v>0</v>
      </c>
      <c r="BN149" s="73">
        <f>VLOOKUP($A:$A,'8- TR Yıllar Birim İhracatı'!$A:$H,6,0)</f>
        <v>0</v>
      </c>
      <c r="BO149" s="69">
        <f>VLOOKUP($A:$A,'8- TR Yıllar Birim İhracatı'!$A:$H,7,0)</f>
        <v>1</v>
      </c>
      <c r="BP149" s="73">
        <f>VLOOKUP($A:$A,'8- TR Yıllar Birim İhracatı'!$A:$H,8,0)</f>
        <v>0</v>
      </c>
      <c r="BQ149" s="69">
        <f>VLOOKUP($A:$A,'9-Dünya Yıllar Birim İthalatı'!$A:$N,2,0)</f>
        <v>755</v>
      </c>
      <c r="BR149" s="73" t="str">
        <f>VLOOKUP($A:$A,'9-Dünya Yıllar Birim İthalatı'!$A:$N,3,0)</f>
        <v>US Dollar/Tons</v>
      </c>
      <c r="BS149" s="69">
        <f>VLOOKUP($A:$A,'9-Dünya Yıllar Birim İthalatı'!$A:$N,4,0)</f>
        <v>1000</v>
      </c>
      <c r="BT149" s="73" t="str">
        <f>VLOOKUP($A:$A,'9-Dünya Yıllar Birim İthalatı'!$A:$N,5,0)</f>
        <v>US Dollar/Tons</v>
      </c>
      <c r="BU149" s="69">
        <f>VLOOKUP($A:$A,'9-Dünya Yıllar Birim İthalatı'!$A:$N,6,0)</f>
        <v>0</v>
      </c>
      <c r="BV149" s="73">
        <f>VLOOKUP($A:$A,'9-Dünya Yıllar Birim İthalatı'!$A:$N,7,0)</f>
        <v>0</v>
      </c>
      <c r="BW149" s="69">
        <f>VLOOKUP($A:$A,'9-Dünya Yıllar Birim İthalatı'!$A:$N,8,0)</f>
        <v>0</v>
      </c>
      <c r="BX149" s="73">
        <f>VLOOKUP($A:$A,'9-Dünya Yıllar Birim İthalatı'!$A:$N,9,0)</f>
        <v>0</v>
      </c>
      <c r="BY149" s="69">
        <f>VLOOKUP($A:$A,'9-Dünya Yıllar Birim İthalatı'!$A:$N,10,0)</f>
        <v>0</v>
      </c>
      <c r="BZ149" s="73">
        <f>VLOOKUP($A:$A,'9-Dünya Yıllar Birim İthalatı'!$A:$N,11,0)</f>
        <v>0</v>
      </c>
      <c r="CA149" s="69">
        <f>VLOOKUP($A:$A,'9-Dünya Yıllar Birim İthalatı'!$A:$N,12,0)</f>
        <v>0</v>
      </c>
      <c r="CB149" s="73">
        <f>VLOOKUP($A:$A,'9-Dünya Yıllar Birim İthalatı'!$A:$N,13,0)</f>
        <v>0</v>
      </c>
      <c r="CC149" s="69">
        <f>VLOOKUP($A:$A,'9-Dünya Yıllar Birim İthalatı'!$A:$N,14,0)</f>
        <v>0</v>
      </c>
    </row>
    <row r="150" spans="1:81" ht="27.6" x14ac:dyDescent="0.3">
      <c r="A150" s="71" t="s">
        <v>26</v>
      </c>
      <c r="B150" s="75">
        <v>1</v>
      </c>
      <c r="C150" s="75">
        <v>1</v>
      </c>
      <c r="D150" s="75">
        <v>0</v>
      </c>
      <c r="E150" s="75">
        <v>1</v>
      </c>
      <c r="F150" s="76">
        <v>0</v>
      </c>
      <c r="G150" s="75">
        <f t="shared" si="10"/>
        <v>-100</v>
      </c>
      <c r="H150" s="76">
        <f t="shared" si="11"/>
        <v>0</v>
      </c>
      <c r="I150" s="71" t="e">
        <f>VLOOKUP($A:$A,'2- Dünya Çeyrek Yıllar İthalatı'!$A:$F,2,0)</f>
        <v>#N/A</v>
      </c>
      <c r="J150" s="71" t="e">
        <f>VLOOKUP($A:$A,'2- Dünya Çeyrek Yıllar İthalatı'!$A:$F,3,0)</f>
        <v>#N/A</v>
      </c>
      <c r="K150" s="71" t="e">
        <f>VLOOKUP($A:$A,'2- Dünya Çeyrek Yıllar İthalatı'!$A:$F,4,0)</f>
        <v>#N/A</v>
      </c>
      <c r="L150" s="71" t="e">
        <f>VLOOKUP($A:$A,'2- Dünya Çeyrek Yıllar İthalatı'!$A:$F,5,0)</f>
        <v>#N/A</v>
      </c>
      <c r="M150" s="71" t="e">
        <f>VLOOKUP($A:$A,'2- Dünya Çeyrek Yıllar İthalatı'!$A:$F,6,0)</f>
        <v>#N/A</v>
      </c>
      <c r="N150" s="71" t="e">
        <f t="shared" si="12"/>
        <v>#N/A</v>
      </c>
      <c r="O150" s="71" t="e">
        <f>VLOOKUP($A:$A,'3-TR İhracat Göstergeleri'!$A:$P,2,0)</f>
        <v>#N/A</v>
      </c>
      <c r="P150" s="75" t="e">
        <f>VLOOKUP($A:$A,'3-TR İhracat Göstergeleri'!$A:$P,3,0)</f>
        <v>#N/A</v>
      </c>
      <c r="Q150" s="71" t="e">
        <f>VLOOKUP($A:$A,'3-TR İhracat Göstergeleri'!$A:$P,4,0)</f>
        <v>#N/A</v>
      </c>
      <c r="R150" s="75" t="e">
        <f>VLOOKUP($A:$A,'3-TR İhracat Göstergeleri'!$A:$P,5,0)</f>
        <v>#N/A</v>
      </c>
      <c r="S150" s="71" t="e">
        <f>VLOOKUP($A:$A,'3-TR İhracat Göstergeleri'!$A:$P,6,0)</f>
        <v>#N/A</v>
      </c>
      <c r="T150" s="75" t="e">
        <f>VLOOKUP($A:$A,'3-TR İhracat Göstergeleri'!$A:$P,7,0)</f>
        <v>#N/A</v>
      </c>
      <c r="U150" s="71" t="e">
        <f>VLOOKUP($A:$A,'3-TR İhracat Göstergeleri'!$A:$P,8,0)</f>
        <v>#N/A</v>
      </c>
      <c r="V150" s="75" t="e">
        <f>VLOOKUP($A:$A,'3-TR İhracat Göstergeleri'!$A:$P,9,0)</f>
        <v>#N/A</v>
      </c>
      <c r="W150" s="71" t="e">
        <f>VLOOKUP($A:$A,'3-TR İhracat Göstergeleri'!$A:$P,10,0)</f>
        <v>#N/A</v>
      </c>
      <c r="X150" s="75" t="e">
        <f>VLOOKUP($A:$A,'3-TR İhracat Göstergeleri'!$A:$P,11,0)</f>
        <v>#N/A</v>
      </c>
      <c r="Y150" s="71" t="e">
        <f>VLOOKUP($A:$A,'3-TR İhracat Göstergeleri'!$A:$P,12,0)</f>
        <v>#N/A</v>
      </c>
      <c r="Z150" s="75" t="e">
        <f>VLOOKUP($A:$A,'3-TR İhracat Göstergeleri'!$A:$P,13,0)</f>
        <v>#N/A</v>
      </c>
      <c r="AA150" s="71" t="e">
        <f>VLOOKUP($A:$A,'3-TR İhracat Göstergeleri'!$A:$P,14,0)</f>
        <v>#N/A</v>
      </c>
      <c r="AB150" s="75" t="e">
        <f>VLOOKUP($A:$A,'3-TR İhracat Göstergeleri'!$A:$P,15,0)</f>
        <v>#N/A</v>
      </c>
      <c r="AC150" s="71" t="e">
        <f>VLOOKUP($A:$A,'3-TR İhracat Göstergeleri'!$A:$P,16,0)</f>
        <v>#N/A</v>
      </c>
      <c r="AD150" s="75" t="e">
        <f>VLOOKUP($A:$A,'4-Dünya İthahalat Göstergeleri'!$A:$M,2,0)</f>
        <v>#N/A</v>
      </c>
      <c r="AE150" s="71" t="e">
        <f>VLOOKUP($A:$A,'4-Dünya İthahalat Göstergeleri'!$A:$M,3,0)</f>
        <v>#N/A</v>
      </c>
      <c r="AF150" s="75" t="e">
        <f>VLOOKUP($A:$A,'4-Dünya İthahalat Göstergeleri'!$A:$M,4,0)</f>
        <v>#N/A</v>
      </c>
      <c r="AG150" s="71" t="e">
        <f>VLOOKUP($A:$A,'4-Dünya İthahalat Göstergeleri'!$A:$M,5,0)</f>
        <v>#N/A</v>
      </c>
      <c r="AH150" s="75" t="e">
        <f>VLOOKUP($A:$A,'4-Dünya İthahalat Göstergeleri'!$A:$M,6,0)</f>
        <v>#N/A</v>
      </c>
      <c r="AI150" s="71" t="e">
        <f>VLOOKUP($A:$A,'4-Dünya İthahalat Göstergeleri'!$A:$M,7,0)</f>
        <v>#N/A</v>
      </c>
      <c r="AJ150" s="75" t="e">
        <f>VLOOKUP($A:$A,'4-Dünya İthahalat Göstergeleri'!$A:$M,8,0)</f>
        <v>#N/A</v>
      </c>
      <c r="AK150" s="71" t="e">
        <f>VLOOKUP($A:$A,'4-Dünya İthahalat Göstergeleri'!$A:$M,9,0)</f>
        <v>#N/A</v>
      </c>
      <c r="AL150" s="75" t="e">
        <f>VLOOKUP($A:$A,'4-Dünya İthahalat Göstergeleri'!$A:$M,10,0)</f>
        <v>#N/A</v>
      </c>
      <c r="AM150" s="71" t="e">
        <f>VLOOKUP($A:$A,'4-Dünya İthahalat Göstergeleri'!$A:$M,11,0)</f>
        <v>#N/A</v>
      </c>
      <c r="AN150" s="75" t="e">
        <f>VLOOKUP($A:$A,'4-Dünya İthahalat Göstergeleri'!$A:$M,12,0)</f>
        <v>#N/A</v>
      </c>
      <c r="AO150" s="71" t="e">
        <f>VLOOKUP($A:$A,'4-Dünya İthahalat Göstergeleri'!$A:$M,13,0)</f>
        <v>#N/A</v>
      </c>
      <c r="AP150" s="75" t="e">
        <f>VLOOKUP($A:$A,'5-Dünya Yıllar İhracatı'!$A:$F,2,0)</f>
        <v>#N/A</v>
      </c>
      <c r="AQ150" s="71" t="e">
        <f>VLOOKUP($A:$A,'5-Dünya Yıllar İhracatı'!$A:$F,3,0)</f>
        <v>#N/A</v>
      </c>
      <c r="AR150" s="75" t="e">
        <f>VLOOKUP($A:$A,'5-Dünya Yıllar İhracatı'!$A:$F,4,0)</f>
        <v>#N/A</v>
      </c>
      <c r="AS150" s="71" t="e">
        <f>VLOOKUP($A:$A,'5-Dünya Yıllar İhracatı'!$A:$F,5,0)</f>
        <v>#N/A</v>
      </c>
      <c r="AT150" s="75" t="e">
        <f>VLOOKUP($A:$A,'5-Dünya Yıllar İhracatı'!$A:$F,6,0)</f>
        <v>#N/A</v>
      </c>
      <c r="AU150" s="71" t="e">
        <f t="shared" si="13"/>
        <v>#N/A</v>
      </c>
      <c r="AV150" s="75" t="e">
        <f t="shared" si="14"/>
        <v>#N/A</v>
      </c>
      <c r="AW150" s="71" t="e">
        <f>VLOOKUP($A:$A,'6-TR Yıllar İhracatı'!$A:$H,2,0)</f>
        <v>#N/A</v>
      </c>
      <c r="AX150" s="75" t="e">
        <f>VLOOKUP($A:$A,'6-TR Yıllar İhracatı'!$A:$H,3,0)</f>
        <v>#N/A</v>
      </c>
      <c r="AY150" s="71" t="e">
        <f>VLOOKUP($A:$A,'6-TR Yıllar İhracatı'!$A:$H,4,0)</f>
        <v>#N/A</v>
      </c>
      <c r="AZ150" s="75" t="e">
        <f>VLOOKUP($A:$A,'6-TR Yıllar İhracatı'!$A:$H,5,0)</f>
        <v>#N/A</v>
      </c>
      <c r="BA150" s="71" t="e">
        <f>VLOOKUP($A:$A,'6-TR Yıllar İhracatı'!$A:$H,6,0)</f>
        <v>#N/A</v>
      </c>
      <c r="BB150" s="75" t="e">
        <f>VLOOKUP($A:$A,'6-TR Yıllar İhracatı'!$A:$H,7,0)</f>
        <v>#N/A</v>
      </c>
      <c r="BC150" s="71" t="e">
        <f>VLOOKUP($A:$A,'6-TR Yıllar İhracatı'!$A:$H,8,0)</f>
        <v>#N/A</v>
      </c>
      <c r="BD150" s="75" t="e">
        <f>VLOOKUP($A:$A,'7-TR Çeyrek Yıllar İhracatı'!$A:$H,2,0)</f>
        <v>#N/A</v>
      </c>
      <c r="BE150" s="71" t="e">
        <f>VLOOKUP($A:$A,'7-TR Çeyrek Yıllar İhracatı'!$A:$H,3,0)</f>
        <v>#N/A</v>
      </c>
      <c r="BF150" s="75" t="e">
        <f>VLOOKUP($A:$A,'7-TR Çeyrek Yıllar İhracatı'!$A:$H,4,0)</f>
        <v>#N/A</v>
      </c>
      <c r="BG150" s="71" t="e">
        <f>VLOOKUP($A:$A,'7-TR Çeyrek Yıllar İhracatı'!$A:$H,5,0)</f>
        <v>#N/A</v>
      </c>
      <c r="BH150" s="75" t="e">
        <f>VLOOKUP($A:$A,'7-TR Çeyrek Yıllar İhracatı'!$A:$H,6,0)</f>
        <v>#N/A</v>
      </c>
      <c r="BI150" s="71" t="e">
        <f>VLOOKUP($A:$A,'7-TR Çeyrek Yıllar İhracatı'!$A:$H,7,0)</f>
        <v>#N/A</v>
      </c>
      <c r="BJ150" s="75" t="e">
        <f>VLOOKUP($A:$A,'8- TR Yıllar Birim İhracatı'!$A:$H,2,0)</f>
        <v>#N/A</v>
      </c>
      <c r="BK150" s="71" t="e">
        <f>VLOOKUP($A:$A,'8- TR Yıllar Birim İhracatı'!$A:$H,3,0)</f>
        <v>#N/A</v>
      </c>
      <c r="BL150" s="75" t="e">
        <f>VLOOKUP($A:$A,'8- TR Yıllar Birim İhracatı'!$A:$H,4,0)</f>
        <v>#N/A</v>
      </c>
      <c r="BM150" s="71" t="e">
        <f>VLOOKUP($A:$A,'8- TR Yıllar Birim İhracatı'!$A:$H,5,0)</f>
        <v>#N/A</v>
      </c>
      <c r="BN150" s="75" t="e">
        <f>VLOOKUP($A:$A,'8- TR Yıllar Birim İhracatı'!$A:$H,6,0)</f>
        <v>#N/A</v>
      </c>
      <c r="BO150" s="71" t="e">
        <f>VLOOKUP($A:$A,'8- TR Yıllar Birim İhracatı'!$A:$H,7,0)</f>
        <v>#N/A</v>
      </c>
      <c r="BP150" s="75" t="e">
        <f>VLOOKUP($A:$A,'8- TR Yıllar Birim İhracatı'!$A:$H,8,0)</f>
        <v>#N/A</v>
      </c>
      <c r="BQ150" s="71">
        <f>VLOOKUP($A:$A,'9-Dünya Yıllar Birim İthalatı'!$A:$N,2,0)</f>
        <v>0</v>
      </c>
      <c r="BR150" s="75" t="str">
        <f>VLOOKUP($A:$A,'9-Dünya Yıllar Birim İthalatı'!$A:$N,3,0)</f>
        <v>US Dollar/Tons</v>
      </c>
      <c r="BS150" s="71">
        <f>VLOOKUP($A:$A,'9-Dünya Yıllar Birim İthalatı'!$A:$N,4,0)</f>
        <v>0</v>
      </c>
      <c r="BT150" s="75" t="str">
        <f>VLOOKUP($A:$A,'9-Dünya Yıllar Birim İthalatı'!$A:$N,5,0)</f>
        <v>US Dollar/Tons</v>
      </c>
      <c r="BU150" s="71">
        <f>VLOOKUP($A:$A,'9-Dünya Yıllar Birim İthalatı'!$A:$N,6,0)</f>
        <v>0</v>
      </c>
      <c r="BV150" s="75">
        <f>VLOOKUP($A:$A,'9-Dünya Yıllar Birim İthalatı'!$A:$N,7,0)</f>
        <v>0</v>
      </c>
      <c r="BW150" s="71">
        <f>VLOOKUP($A:$A,'9-Dünya Yıllar Birim İthalatı'!$A:$N,8,0)</f>
        <v>0</v>
      </c>
      <c r="BX150" s="75" t="str">
        <f>VLOOKUP($A:$A,'9-Dünya Yıllar Birim İthalatı'!$A:$N,9,0)</f>
        <v>US Dollar/Tons</v>
      </c>
      <c r="BY150" s="71">
        <f>VLOOKUP($A:$A,'9-Dünya Yıllar Birim İthalatı'!$A:$N,10,0)</f>
        <v>0</v>
      </c>
      <c r="BZ150" s="75">
        <f>VLOOKUP($A:$A,'9-Dünya Yıllar Birim İthalatı'!$A:$N,11,0)</f>
        <v>0</v>
      </c>
      <c r="CA150" s="71">
        <f>VLOOKUP($A:$A,'9-Dünya Yıllar Birim İthalatı'!$A:$N,12,0)</f>
        <v>0</v>
      </c>
      <c r="CB150" s="75">
        <f>VLOOKUP($A:$A,'9-Dünya Yıllar Birim İthalatı'!$A:$N,13,0)</f>
        <v>0</v>
      </c>
      <c r="CC150" s="71">
        <f>VLOOKUP($A:$A,'9-Dünya Yıllar Birim İthalatı'!$A:$N,14,0)</f>
        <v>0</v>
      </c>
    </row>
    <row r="151" spans="1:81" ht="27.6" x14ac:dyDescent="0.3">
      <c r="A151" s="69" t="s">
        <v>25</v>
      </c>
      <c r="B151" s="73">
        <v>0</v>
      </c>
      <c r="C151" s="73">
        <v>0</v>
      </c>
      <c r="D151" s="73">
        <v>0</v>
      </c>
      <c r="E151" s="73">
        <v>1</v>
      </c>
      <c r="F151" s="74">
        <v>0</v>
      </c>
      <c r="G151" s="73">
        <f t="shared" si="10"/>
        <v>-100</v>
      </c>
      <c r="H151" s="74">
        <f t="shared" si="11"/>
        <v>0</v>
      </c>
      <c r="I151" s="69" t="e">
        <f>VLOOKUP($A:$A,'2- Dünya Çeyrek Yıllar İthalatı'!$A:$F,2,0)</f>
        <v>#N/A</v>
      </c>
      <c r="J151" s="69" t="e">
        <f>VLOOKUP($A:$A,'2- Dünya Çeyrek Yıllar İthalatı'!$A:$F,3,0)</f>
        <v>#N/A</v>
      </c>
      <c r="K151" s="69" t="e">
        <f>VLOOKUP($A:$A,'2- Dünya Çeyrek Yıllar İthalatı'!$A:$F,4,0)</f>
        <v>#N/A</v>
      </c>
      <c r="L151" s="69" t="e">
        <f>VLOOKUP($A:$A,'2- Dünya Çeyrek Yıllar İthalatı'!$A:$F,5,0)</f>
        <v>#N/A</v>
      </c>
      <c r="M151" s="69" t="e">
        <f>VLOOKUP($A:$A,'2- Dünya Çeyrek Yıllar İthalatı'!$A:$F,6,0)</f>
        <v>#N/A</v>
      </c>
      <c r="N151" s="69" t="e">
        <f t="shared" si="12"/>
        <v>#N/A</v>
      </c>
      <c r="O151" s="69" t="e">
        <f>VLOOKUP($A:$A,'3-TR İhracat Göstergeleri'!$A:$P,2,0)</f>
        <v>#N/A</v>
      </c>
      <c r="P151" s="73" t="e">
        <f>VLOOKUP($A:$A,'3-TR İhracat Göstergeleri'!$A:$P,3,0)</f>
        <v>#N/A</v>
      </c>
      <c r="Q151" s="69" t="e">
        <f>VLOOKUP($A:$A,'3-TR İhracat Göstergeleri'!$A:$P,4,0)</f>
        <v>#N/A</v>
      </c>
      <c r="R151" s="73" t="e">
        <f>VLOOKUP($A:$A,'3-TR İhracat Göstergeleri'!$A:$P,5,0)</f>
        <v>#N/A</v>
      </c>
      <c r="S151" s="69" t="e">
        <f>VLOOKUP($A:$A,'3-TR İhracat Göstergeleri'!$A:$P,6,0)</f>
        <v>#N/A</v>
      </c>
      <c r="T151" s="73" t="e">
        <f>VLOOKUP($A:$A,'3-TR İhracat Göstergeleri'!$A:$P,7,0)</f>
        <v>#N/A</v>
      </c>
      <c r="U151" s="69" t="e">
        <f>VLOOKUP($A:$A,'3-TR İhracat Göstergeleri'!$A:$P,8,0)</f>
        <v>#N/A</v>
      </c>
      <c r="V151" s="73" t="e">
        <f>VLOOKUP($A:$A,'3-TR İhracat Göstergeleri'!$A:$P,9,0)</f>
        <v>#N/A</v>
      </c>
      <c r="W151" s="69" t="e">
        <f>VLOOKUP($A:$A,'3-TR İhracat Göstergeleri'!$A:$P,10,0)</f>
        <v>#N/A</v>
      </c>
      <c r="X151" s="73" t="e">
        <f>VLOOKUP($A:$A,'3-TR İhracat Göstergeleri'!$A:$P,11,0)</f>
        <v>#N/A</v>
      </c>
      <c r="Y151" s="69" t="e">
        <f>VLOOKUP($A:$A,'3-TR İhracat Göstergeleri'!$A:$P,12,0)</f>
        <v>#N/A</v>
      </c>
      <c r="Z151" s="73" t="e">
        <f>VLOOKUP($A:$A,'3-TR İhracat Göstergeleri'!$A:$P,13,0)</f>
        <v>#N/A</v>
      </c>
      <c r="AA151" s="69" t="e">
        <f>VLOOKUP($A:$A,'3-TR İhracat Göstergeleri'!$A:$P,14,0)</f>
        <v>#N/A</v>
      </c>
      <c r="AB151" s="73" t="e">
        <f>VLOOKUP($A:$A,'3-TR İhracat Göstergeleri'!$A:$P,15,0)</f>
        <v>#N/A</v>
      </c>
      <c r="AC151" s="69" t="e">
        <f>VLOOKUP($A:$A,'3-TR İhracat Göstergeleri'!$A:$P,16,0)</f>
        <v>#N/A</v>
      </c>
      <c r="AD151" s="73" t="e">
        <f>VLOOKUP($A:$A,'4-Dünya İthahalat Göstergeleri'!$A:$M,2,0)</f>
        <v>#N/A</v>
      </c>
      <c r="AE151" s="69" t="e">
        <f>VLOOKUP($A:$A,'4-Dünya İthahalat Göstergeleri'!$A:$M,3,0)</f>
        <v>#N/A</v>
      </c>
      <c r="AF151" s="73" t="e">
        <f>VLOOKUP($A:$A,'4-Dünya İthahalat Göstergeleri'!$A:$M,4,0)</f>
        <v>#N/A</v>
      </c>
      <c r="AG151" s="69" t="e">
        <f>VLOOKUP($A:$A,'4-Dünya İthahalat Göstergeleri'!$A:$M,5,0)</f>
        <v>#N/A</v>
      </c>
      <c r="AH151" s="73" t="e">
        <f>VLOOKUP($A:$A,'4-Dünya İthahalat Göstergeleri'!$A:$M,6,0)</f>
        <v>#N/A</v>
      </c>
      <c r="AI151" s="69" t="e">
        <f>VLOOKUP($A:$A,'4-Dünya İthahalat Göstergeleri'!$A:$M,7,0)</f>
        <v>#N/A</v>
      </c>
      <c r="AJ151" s="73" t="e">
        <f>VLOOKUP($A:$A,'4-Dünya İthahalat Göstergeleri'!$A:$M,8,0)</f>
        <v>#N/A</v>
      </c>
      <c r="AK151" s="69" t="e">
        <f>VLOOKUP($A:$A,'4-Dünya İthahalat Göstergeleri'!$A:$M,9,0)</f>
        <v>#N/A</v>
      </c>
      <c r="AL151" s="73" t="e">
        <f>VLOOKUP($A:$A,'4-Dünya İthahalat Göstergeleri'!$A:$M,10,0)</f>
        <v>#N/A</v>
      </c>
      <c r="AM151" s="69" t="e">
        <f>VLOOKUP($A:$A,'4-Dünya İthahalat Göstergeleri'!$A:$M,11,0)</f>
        <v>#N/A</v>
      </c>
      <c r="AN151" s="73" t="e">
        <f>VLOOKUP($A:$A,'4-Dünya İthahalat Göstergeleri'!$A:$M,12,0)</f>
        <v>#N/A</v>
      </c>
      <c r="AO151" s="69" t="e">
        <f>VLOOKUP($A:$A,'4-Dünya İthahalat Göstergeleri'!$A:$M,13,0)</f>
        <v>#N/A</v>
      </c>
      <c r="AP151" s="73" t="e">
        <f>VLOOKUP($A:$A,'5-Dünya Yıllar İhracatı'!$A:$F,2,0)</f>
        <v>#N/A</v>
      </c>
      <c r="AQ151" s="69" t="e">
        <f>VLOOKUP($A:$A,'5-Dünya Yıllar İhracatı'!$A:$F,3,0)</f>
        <v>#N/A</v>
      </c>
      <c r="AR151" s="73" t="e">
        <f>VLOOKUP($A:$A,'5-Dünya Yıllar İhracatı'!$A:$F,4,0)</f>
        <v>#N/A</v>
      </c>
      <c r="AS151" s="69" t="e">
        <f>VLOOKUP($A:$A,'5-Dünya Yıllar İhracatı'!$A:$F,5,0)</f>
        <v>#N/A</v>
      </c>
      <c r="AT151" s="73" t="e">
        <f>VLOOKUP($A:$A,'5-Dünya Yıllar İhracatı'!$A:$F,6,0)</f>
        <v>#N/A</v>
      </c>
      <c r="AU151" s="69" t="e">
        <f t="shared" si="13"/>
        <v>#N/A</v>
      </c>
      <c r="AV151" s="73" t="e">
        <f t="shared" si="14"/>
        <v>#N/A</v>
      </c>
      <c r="AW151" s="69" t="e">
        <f>VLOOKUP($A:$A,'6-TR Yıllar İhracatı'!$A:$H,2,0)</f>
        <v>#N/A</v>
      </c>
      <c r="AX151" s="73" t="e">
        <f>VLOOKUP($A:$A,'6-TR Yıllar İhracatı'!$A:$H,3,0)</f>
        <v>#N/A</v>
      </c>
      <c r="AY151" s="69" t="e">
        <f>VLOOKUP($A:$A,'6-TR Yıllar İhracatı'!$A:$H,4,0)</f>
        <v>#N/A</v>
      </c>
      <c r="AZ151" s="73" t="e">
        <f>VLOOKUP($A:$A,'6-TR Yıllar İhracatı'!$A:$H,5,0)</f>
        <v>#N/A</v>
      </c>
      <c r="BA151" s="69" t="e">
        <f>VLOOKUP($A:$A,'6-TR Yıllar İhracatı'!$A:$H,6,0)</f>
        <v>#N/A</v>
      </c>
      <c r="BB151" s="73" t="e">
        <f>VLOOKUP($A:$A,'6-TR Yıllar İhracatı'!$A:$H,7,0)</f>
        <v>#N/A</v>
      </c>
      <c r="BC151" s="69" t="e">
        <f>VLOOKUP($A:$A,'6-TR Yıllar İhracatı'!$A:$H,8,0)</f>
        <v>#N/A</v>
      </c>
      <c r="BD151" s="73" t="e">
        <f>VLOOKUP($A:$A,'7-TR Çeyrek Yıllar İhracatı'!$A:$H,2,0)</f>
        <v>#N/A</v>
      </c>
      <c r="BE151" s="69" t="e">
        <f>VLOOKUP($A:$A,'7-TR Çeyrek Yıllar İhracatı'!$A:$H,3,0)</f>
        <v>#N/A</v>
      </c>
      <c r="BF151" s="73" t="e">
        <f>VLOOKUP($A:$A,'7-TR Çeyrek Yıllar İhracatı'!$A:$H,4,0)</f>
        <v>#N/A</v>
      </c>
      <c r="BG151" s="69" t="e">
        <f>VLOOKUP($A:$A,'7-TR Çeyrek Yıllar İhracatı'!$A:$H,5,0)</f>
        <v>#N/A</v>
      </c>
      <c r="BH151" s="73" t="e">
        <f>VLOOKUP($A:$A,'7-TR Çeyrek Yıllar İhracatı'!$A:$H,6,0)</f>
        <v>#N/A</v>
      </c>
      <c r="BI151" s="69" t="e">
        <f>VLOOKUP($A:$A,'7-TR Çeyrek Yıllar İhracatı'!$A:$H,7,0)</f>
        <v>#N/A</v>
      </c>
      <c r="BJ151" s="73" t="e">
        <f>VLOOKUP($A:$A,'8- TR Yıllar Birim İhracatı'!$A:$H,2,0)</f>
        <v>#N/A</v>
      </c>
      <c r="BK151" s="69" t="e">
        <f>VLOOKUP($A:$A,'8- TR Yıllar Birim İhracatı'!$A:$H,3,0)</f>
        <v>#N/A</v>
      </c>
      <c r="BL151" s="73" t="e">
        <f>VLOOKUP($A:$A,'8- TR Yıllar Birim İhracatı'!$A:$H,4,0)</f>
        <v>#N/A</v>
      </c>
      <c r="BM151" s="69" t="e">
        <f>VLOOKUP($A:$A,'8- TR Yıllar Birim İhracatı'!$A:$H,5,0)</f>
        <v>#N/A</v>
      </c>
      <c r="BN151" s="73" t="e">
        <f>VLOOKUP($A:$A,'8- TR Yıllar Birim İhracatı'!$A:$H,6,0)</f>
        <v>#N/A</v>
      </c>
      <c r="BO151" s="69" t="e">
        <f>VLOOKUP($A:$A,'8- TR Yıllar Birim İhracatı'!$A:$H,7,0)</f>
        <v>#N/A</v>
      </c>
      <c r="BP151" s="73" t="e">
        <f>VLOOKUP($A:$A,'8- TR Yıllar Birim İhracatı'!$A:$H,8,0)</f>
        <v>#N/A</v>
      </c>
      <c r="BQ151" s="69">
        <f>VLOOKUP($A:$A,'9-Dünya Yıllar Birim İthalatı'!$A:$N,2,0)</f>
        <v>0</v>
      </c>
      <c r="BR151" s="73">
        <f>VLOOKUP($A:$A,'9-Dünya Yıllar Birim İthalatı'!$A:$N,3,0)</f>
        <v>0</v>
      </c>
      <c r="BS151" s="69">
        <f>VLOOKUP($A:$A,'9-Dünya Yıllar Birim İthalatı'!$A:$N,4,0)</f>
        <v>0</v>
      </c>
      <c r="BT151" s="73">
        <f>VLOOKUP($A:$A,'9-Dünya Yıllar Birim İthalatı'!$A:$N,5,0)</f>
        <v>0</v>
      </c>
      <c r="BU151" s="69">
        <f>VLOOKUP($A:$A,'9-Dünya Yıllar Birim İthalatı'!$A:$N,6,0)</f>
        <v>0</v>
      </c>
      <c r="BV151" s="73">
        <f>VLOOKUP($A:$A,'9-Dünya Yıllar Birim İthalatı'!$A:$N,7,0)</f>
        <v>0</v>
      </c>
      <c r="BW151" s="69">
        <f>VLOOKUP($A:$A,'9-Dünya Yıllar Birim İthalatı'!$A:$N,8,0)</f>
        <v>500</v>
      </c>
      <c r="BX151" s="73" t="str">
        <f>VLOOKUP($A:$A,'9-Dünya Yıllar Birim İthalatı'!$A:$N,9,0)</f>
        <v>US Dollar/Tons</v>
      </c>
      <c r="BY151" s="69">
        <f>VLOOKUP($A:$A,'9-Dünya Yıllar Birim İthalatı'!$A:$N,10,0)</f>
        <v>0</v>
      </c>
      <c r="BZ151" s="73">
        <f>VLOOKUP($A:$A,'9-Dünya Yıllar Birim İthalatı'!$A:$N,11,0)</f>
        <v>0</v>
      </c>
      <c r="CA151" s="69">
        <f>VLOOKUP($A:$A,'9-Dünya Yıllar Birim İthalatı'!$A:$N,12,0)</f>
        <v>0</v>
      </c>
      <c r="CB151" s="73">
        <f>VLOOKUP($A:$A,'9-Dünya Yıllar Birim İthalatı'!$A:$N,13,0)</f>
        <v>0</v>
      </c>
      <c r="CC151" s="69">
        <f>VLOOKUP($A:$A,'9-Dünya Yıllar Birim İthalatı'!$A:$N,14,0)</f>
        <v>0</v>
      </c>
    </row>
    <row r="152" spans="1:81" ht="27.6" x14ac:dyDescent="0.3">
      <c r="A152" s="71" t="s">
        <v>24</v>
      </c>
      <c r="B152" s="75">
        <v>4</v>
      </c>
      <c r="C152" s="75">
        <v>0</v>
      </c>
      <c r="D152" s="75">
        <v>1</v>
      </c>
      <c r="E152" s="75">
        <v>0</v>
      </c>
      <c r="F152" s="76">
        <v>0</v>
      </c>
      <c r="G152" s="75" t="e">
        <f t="shared" si="10"/>
        <v>#DIV/0!</v>
      </c>
      <c r="H152" s="76">
        <f t="shared" si="11"/>
        <v>0</v>
      </c>
      <c r="I152" s="71" t="e">
        <f>VLOOKUP($A:$A,'2- Dünya Çeyrek Yıllar İthalatı'!$A:$F,2,0)</f>
        <v>#N/A</v>
      </c>
      <c r="J152" s="71" t="e">
        <f>VLOOKUP($A:$A,'2- Dünya Çeyrek Yıllar İthalatı'!$A:$F,3,0)</f>
        <v>#N/A</v>
      </c>
      <c r="K152" s="71" t="e">
        <f>VLOOKUP($A:$A,'2- Dünya Çeyrek Yıllar İthalatı'!$A:$F,4,0)</f>
        <v>#N/A</v>
      </c>
      <c r="L152" s="71" t="e">
        <f>VLOOKUP($A:$A,'2- Dünya Çeyrek Yıllar İthalatı'!$A:$F,5,0)</f>
        <v>#N/A</v>
      </c>
      <c r="M152" s="71" t="e">
        <f>VLOOKUP($A:$A,'2- Dünya Çeyrek Yıllar İthalatı'!$A:$F,6,0)</f>
        <v>#N/A</v>
      </c>
      <c r="N152" s="71" t="e">
        <f t="shared" si="12"/>
        <v>#N/A</v>
      </c>
      <c r="O152" s="71" t="e">
        <f>VLOOKUP($A:$A,'3-TR İhracat Göstergeleri'!$A:$P,2,0)</f>
        <v>#N/A</v>
      </c>
      <c r="P152" s="75" t="e">
        <f>VLOOKUP($A:$A,'3-TR İhracat Göstergeleri'!$A:$P,3,0)</f>
        <v>#N/A</v>
      </c>
      <c r="Q152" s="71" t="e">
        <f>VLOOKUP($A:$A,'3-TR İhracat Göstergeleri'!$A:$P,4,0)</f>
        <v>#N/A</v>
      </c>
      <c r="R152" s="75" t="e">
        <f>VLOOKUP($A:$A,'3-TR İhracat Göstergeleri'!$A:$P,5,0)</f>
        <v>#N/A</v>
      </c>
      <c r="S152" s="71" t="e">
        <f>VLOOKUP($A:$A,'3-TR İhracat Göstergeleri'!$A:$P,6,0)</f>
        <v>#N/A</v>
      </c>
      <c r="T152" s="75" t="e">
        <f>VLOOKUP($A:$A,'3-TR İhracat Göstergeleri'!$A:$P,7,0)</f>
        <v>#N/A</v>
      </c>
      <c r="U152" s="71" t="e">
        <f>VLOOKUP($A:$A,'3-TR İhracat Göstergeleri'!$A:$P,8,0)</f>
        <v>#N/A</v>
      </c>
      <c r="V152" s="75" t="e">
        <f>VLOOKUP($A:$A,'3-TR İhracat Göstergeleri'!$A:$P,9,0)</f>
        <v>#N/A</v>
      </c>
      <c r="W152" s="71" t="e">
        <f>VLOOKUP($A:$A,'3-TR İhracat Göstergeleri'!$A:$P,10,0)</f>
        <v>#N/A</v>
      </c>
      <c r="X152" s="75" t="e">
        <f>VLOOKUP($A:$A,'3-TR İhracat Göstergeleri'!$A:$P,11,0)</f>
        <v>#N/A</v>
      </c>
      <c r="Y152" s="71" t="e">
        <f>VLOOKUP($A:$A,'3-TR İhracat Göstergeleri'!$A:$P,12,0)</f>
        <v>#N/A</v>
      </c>
      <c r="Z152" s="75" t="e">
        <f>VLOOKUP($A:$A,'3-TR İhracat Göstergeleri'!$A:$P,13,0)</f>
        <v>#N/A</v>
      </c>
      <c r="AA152" s="71" t="e">
        <f>VLOOKUP($A:$A,'3-TR İhracat Göstergeleri'!$A:$P,14,0)</f>
        <v>#N/A</v>
      </c>
      <c r="AB152" s="75" t="e">
        <f>VLOOKUP($A:$A,'3-TR İhracat Göstergeleri'!$A:$P,15,0)</f>
        <v>#N/A</v>
      </c>
      <c r="AC152" s="71" t="e">
        <f>VLOOKUP($A:$A,'3-TR İhracat Göstergeleri'!$A:$P,16,0)</f>
        <v>#N/A</v>
      </c>
      <c r="AD152" s="75" t="e">
        <f>VLOOKUP($A:$A,'4-Dünya İthahalat Göstergeleri'!$A:$M,2,0)</f>
        <v>#N/A</v>
      </c>
      <c r="AE152" s="71" t="e">
        <f>VLOOKUP($A:$A,'4-Dünya İthahalat Göstergeleri'!$A:$M,3,0)</f>
        <v>#N/A</v>
      </c>
      <c r="AF152" s="75" t="e">
        <f>VLOOKUP($A:$A,'4-Dünya İthahalat Göstergeleri'!$A:$M,4,0)</f>
        <v>#N/A</v>
      </c>
      <c r="AG152" s="71" t="e">
        <f>VLOOKUP($A:$A,'4-Dünya İthahalat Göstergeleri'!$A:$M,5,0)</f>
        <v>#N/A</v>
      </c>
      <c r="AH152" s="75" t="e">
        <f>VLOOKUP($A:$A,'4-Dünya İthahalat Göstergeleri'!$A:$M,6,0)</f>
        <v>#N/A</v>
      </c>
      <c r="AI152" s="71" t="e">
        <f>VLOOKUP($A:$A,'4-Dünya İthahalat Göstergeleri'!$A:$M,7,0)</f>
        <v>#N/A</v>
      </c>
      <c r="AJ152" s="75" t="e">
        <f>VLOOKUP($A:$A,'4-Dünya İthahalat Göstergeleri'!$A:$M,8,0)</f>
        <v>#N/A</v>
      </c>
      <c r="AK152" s="71" t="e">
        <f>VLOOKUP($A:$A,'4-Dünya İthahalat Göstergeleri'!$A:$M,9,0)</f>
        <v>#N/A</v>
      </c>
      <c r="AL152" s="75" t="e">
        <f>VLOOKUP($A:$A,'4-Dünya İthahalat Göstergeleri'!$A:$M,10,0)</f>
        <v>#N/A</v>
      </c>
      <c r="AM152" s="71" t="e">
        <f>VLOOKUP($A:$A,'4-Dünya İthahalat Göstergeleri'!$A:$M,11,0)</f>
        <v>#N/A</v>
      </c>
      <c r="AN152" s="75" t="e">
        <f>VLOOKUP($A:$A,'4-Dünya İthahalat Göstergeleri'!$A:$M,12,0)</f>
        <v>#N/A</v>
      </c>
      <c r="AO152" s="71" t="e">
        <f>VLOOKUP($A:$A,'4-Dünya İthahalat Göstergeleri'!$A:$M,13,0)</f>
        <v>#N/A</v>
      </c>
      <c r="AP152" s="75">
        <f>VLOOKUP($A:$A,'5-Dünya Yıllar İhracatı'!$A:$F,2,0)</f>
        <v>1</v>
      </c>
      <c r="AQ152" s="71">
        <f>VLOOKUP($A:$A,'5-Dünya Yıllar İhracatı'!$A:$F,3,0)</f>
        <v>0</v>
      </c>
      <c r="AR152" s="75">
        <f>VLOOKUP($A:$A,'5-Dünya Yıllar İhracatı'!$A:$F,4,0)</f>
        <v>0</v>
      </c>
      <c r="AS152" s="71">
        <f>VLOOKUP($A:$A,'5-Dünya Yıllar İhracatı'!$A:$F,5,0)</f>
        <v>0</v>
      </c>
      <c r="AT152" s="75">
        <f>VLOOKUP($A:$A,'5-Dünya Yıllar İhracatı'!$A:$F,6,0)</f>
        <v>0</v>
      </c>
      <c r="AU152" s="71" t="e">
        <f t="shared" si="13"/>
        <v>#DIV/0!</v>
      </c>
      <c r="AV152" s="75" t="e">
        <f t="shared" si="14"/>
        <v>#DIV/0!</v>
      </c>
      <c r="AW152" s="71" t="e">
        <f>VLOOKUP($A:$A,'6-TR Yıllar İhracatı'!$A:$H,2,0)</f>
        <v>#N/A</v>
      </c>
      <c r="AX152" s="75" t="e">
        <f>VLOOKUP($A:$A,'6-TR Yıllar İhracatı'!$A:$H,3,0)</f>
        <v>#N/A</v>
      </c>
      <c r="AY152" s="71" t="e">
        <f>VLOOKUP($A:$A,'6-TR Yıllar İhracatı'!$A:$H,4,0)</f>
        <v>#N/A</v>
      </c>
      <c r="AZ152" s="75" t="e">
        <f>VLOOKUP($A:$A,'6-TR Yıllar İhracatı'!$A:$H,5,0)</f>
        <v>#N/A</v>
      </c>
      <c r="BA152" s="71" t="e">
        <f>VLOOKUP($A:$A,'6-TR Yıllar İhracatı'!$A:$H,6,0)</f>
        <v>#N/A</v>
      </c>
      <c r="BB152" s="75" t="e">
        <f>VLOOKUP($A:$A,'6-TR Yıllar İhracatı'!$A:$H,7,0)</f>
        <v>#N/A</v>
      </c>
      <c r="BC152" s="71" t="e">
        <f>VLOOKUP($A:$A,'6-TR Yıllar İhracatı'!$A:$H,8,0)</f>
        <v>#N/A</v>
      </c>
      <c r="BD152" s="75" t="e">
        <f>VLOOKUP($A:$A,'7-TR Çeyrek Yıllar İhracatı'!$A:$H,2,0)</f>
        <v>#N/A</v>
      </c>
      <c r="BE152" s="71" t="e">
        <f>VLOOKUP($A:$A,'7-TR Çeyrek Yıllar İhracatı'!$A:$H,3,0)</f>
        <v>#N/A</v>
      </c>
      <c r="BF152" s="75" t="e">
        <f>VLOOKUP($A:$A,'7-TR Çeyrek Yıllar İhracatı'!$A:$H,4,0)</f>
        <v>#N/A</v>
      </c>
      <c r="BG152" s="71" t="e">
        <f>VLOOKUP($A:$A,'7-TR Çeyrek Yıllar İhracatı'!$A:$H,5,0)</f>
        <v>#N/A</v>
      </c>
      <c r="BH152" s="75" t="e">
        <f>VLOOKUP($A:$A,'7-TR Çeyrek Yıllar İhracatı'!$A:$H,6,0)</f>
        <v>#N/A</v>
      </c>
      <c r="BI152" s="71" t="e">
        <f>VLOOKUP($A:$A,'7-TR Çeyrek Yıllar İhracatı'!$A:$H,7,0)</f>
        <v>#N/A</v>
      </c>
      <c r="BJ152" s="75" t="e">
        <f>VLOOKUP($A:$A,'8- TR Yıllar Birim İhracatı'!$A:$H,2,0)</f>
        <v>#N/A</v>
      </c>
      <c r="BK152" s="71" t="e">
        <f>VLOOKUP($A:$A,'8- TR Yıllar Birim İhracatı'!$A:$H,3,0)</f>
        <v>#N/A</v>
      </c>
      <c r="BL152" s="75" t="e">
        <f>VLOOKUP($A:$A,'8- TR Yıllar Birim İhracatı'!$A:$H,4,0)</f>
        <v>#N/A</v>
      </c>
      <c r="BM152" s="71" t="e">
        <f>VLOOKUP($A:$A,'8- TR Yıllar Birim İhracatı'!$A:$H,5,0)</f>
        <v>#N/A</v>
      </c>
      <c r="BN152" s="75" t="e">
        <f>VLOOKUP($A:$A,'8- TR Yıllar Birim İhracatı'!$A:$H,6,0)</f>
        <v>#N/A</v>
      </c>
      <c r="BO152" s="71" t="e">
        <f>VLOOKUP($A:$A,'8- TR Yıllar Birim İhracatı'!$A:$H,7,0)</f>
        <v>#N/A</v>
      </c>
      <c r="BP152" s="75" t="e">
        <f>VLOOKUP($A:$A,'8- TR Yıllar Birim İhracatı'!$A:$H,8,0)</f>
        <v>#N/A</v>
      </c>
      <c r="BQ152" s="71">
        <f>VLOOKUP($A:$A,'9-Dünya Yıllar Birim İthalatı'!$A:$N,2,0)</f>
        <v>0</v>
      </c>
      <c r="BR152" s="75" t="str">
        <f>VLOOKUP($A:$A,'9-Dünya Yıllar Birim İthalatı'!$A:$N,3,0)</f>
        <v>US Dollar/Tons</v>
      </c>
      <c r="BS152" s="71">
        <f>VLOOKUP($A:$A,'9-Dünya Yıllar Birim İthalatı'!$A:$N,4,0)</f>
        <v>0</v>
      </c>
      <c r="BT152" s="75">
        <f>VLOOKUP($A:$A,'9-Dünya Yıllar Birim İthalatı'!$A:$N,5,0)</f>
        <v>0</v>
      </c>
      <c r="BU152" s="71">
        <f>VLOOKUP($A:$A,'9-Dünya Yıllar Birim İthalatı'!$A:$N,6,0)</f>
        <v>0</v>
      </c>
      <c r="BV152" s="75" t="str">
        <f>VLOOKUP($A:$A,'9-Dünya Yıllar Birim İthalatı'!$A:$N,7,0)</f>
        <v>US Dollar/Tons</v>
      </c>
      <c r="BW152" s="71">
        <f>VLOOKUP($A:$A,'9-Dünya Yıllar Birim İthalatı'!$A:$N,8,0)</f>
        <v>0</v>
      </c>
      <c r="BX152" s="75">
        <f>VLOOKUP($A:$A,'9-Dünya Yıllar Birim İthalatı'!$A:$N,9,0)</f>
        <v>0</v>
      </c>
      <c r="BY152" s="71">
        <f>VLOOKUP($A:$A,'9-Dünya Yıllar Birim İthalatı'!$A:$N,10,0)</f>
        <v>0</v>
      </c>
      <c r="BZ152" s="75">
        <f>VLOOKUP($A:$A,'9-Dünya Yıllar Birim İthalatı'!$A:$N,11,0)</f>
        <v>0</v>
      </c>
      <c r="CA152" s="71">
        <f>VLOOKUP($A:$A,'9-Dünya Yıllar Birim İthalatı'!$A:$N,12,0)</f>
        <v>0</v>
      </c>
      <c r="CB152" s="75">
        <f>VLOOKUP($A:$A,'9-Dünya Yıllar Birim İthalatı'!$A:$N,13,0)</f>
        <v>0</v>
      </c>
      <c r="CC152" s="71">
        <f>VLOOKUP($A:$A,'9-Dünya Yıllar Birim İthalatı'!$A:$N,14,0)</f>
        <v>0</v>
      </c>
    </row>
    <row r="153" spans="1:81" ht="27.6" x14ac:dyDescent="0.3">
      <c r="A153" s="69" t="s">
        <v>23</v>
      </c>
      <c r="B153" s="73">
        <v>1</v>
      </c>
      <c r="C153" s="73">
        <v>0</v>
      </c>
      <c r="D153" s="73">
        <v>0</v>
      </c>
      <c r="E153" s="73">
        <v>0</v>
      </c>
      <c r="F153" s="74">
        <v>0</v>
      </c>
      <c r="G153" s="73" t="e">
        <f t="shared" si="10"/>
        <v>#DIV/0!</v>
      </c>
      <c r="H153" s="74">
        <f t="shared" si="11"/>
        <v>0</v>
      </c>
      <c r="I153" s="69" t="e">
        <f>VLOOKUP($A:$A,'2- Dünya Çeyrek Yıllar İthalatı'!$A:$F,2,0)</f>
        <v>#N/A</v>
      </c>
      <c r="J153" s="69" t="e">
        <f>VLOOKUP($A:$A,'2- Dünya Çeyrek Yıllar İthalatı'!$A:$F,3,0)</f>
        <v>#N/A</v>
      </c>
      <c r="K153" s="69" t="e">
        <f>VLOOKUP($A:$A,'2- Dünya Çeyrek Yıllar İthalatı'!$A:$F,4,0)</f>
        <v>#N/A</v>
      </c>
      <c r="L153" s="69" t="e">
        <f>VLOOKUP($A:$A,'2- Dünya Çeyrek Yıllar İthalatı'!$A:$F,5,0)</f>
        <v>#N/A</v>
      </c>
      <c r="M153" s="69" t="e">
        <f>VLOOKUP($A:$A,'2- Dünya Çeyrek Yıllar İthalatı'!$A:$F,6,0)</f>
        <v>#N/A</v>
      </c>
      <c r="N153" s="69" t="e">
        <f t="shared" si="12"/>
        <v>#N/A</v>
      </c>
      <c r="O153" s="69" t="e">
        <f>VLOOKUP($A:$A,'3-TR İhracat Göstergeleri'!$A:$P,2,0)</f>
        <v>#N/A</v>
      </c>
      <c r="P153" s="73" t="e">
        <f>VLOOKUP($A:$A,'3-TR İhracat Göstergeleri'!$A:$P,3,0)</f>
        <v>#N/A</v>
      </c>
      <c r="Q153" s="69" t="e">
        <f>VLOOKUP($A:$A,'3-TR İhracat Göstergeleri'!$A:$P,4,0)</f>
        <v>#N/A</v>
      </c>
      <c r="R153" s="73" t="e">
        <f>VLOOKUP($A:$A,'3-TR İhracat Göstergeleri'!$A:$P,5,0)</f>
        <v>#N/A</v>
      </c>
      <c r="S153" s="69" t="e">
        <f>VLOOKUP($A:$A,'3-TR İhracat Göstergeleri'!$A:$P,6,0)</f>
        <v>#N/A</v>
      </c>
      <c r="T153" s="73" t="e">
        <f>VLOOKUP($A:$A,'3-TR İhracat Göstergeleri'!$A:$P,7,0)</f>
        <v>#N/A</v>
      </c>
      <c r="U153" s="69" t="e">
        <f>VLOOKUP($A:$A,'3-TR İhracat Göstergeleri'!$A:$P,8,0)</f>
        <v>#N/A</v>
      </c>
      <c r="V153" s="73" t="e">
        <f>VLOOKUP($A:$A,'3-TR İhracat Göstergeleri'!$A:$P,9,0)</f>
        <v>#N/A</v>
      </c>
      <c r="W153" s="69" t="e">
        <f>VLOOKUP($A:$A,'3-TR İhracat Göstergeleri'!$A:$P,10,0)</f>
        <v>#N/A</v>
      </c>
      <c r="X153" s="73" t="e">
        <f>VLOOKUP($A:$A,'3-TR İhracat Göstergeleri'!$A:$P,11,0)</f>
        <v>#N/A</v>
      </c>
      <c r="Y153" s="69" t="e">
        <f>VLOOKUP($A:$A,'3-TR İhracat Göstergeleri'!$A:$P,12,0)</f>
        <v>#N/A</v>
      </c>
      <c r="Z153" s="73" t="e">
        <f>VLOOKUP($A:$A,'3-TR İhracat Göstergeleri'!$A:$P,13,0)</f>
        <v>#N/A</v>
      </c>
      <c r="AA153" s="69" t="e">
        <f>VLOOKUP($A:$A,'3-TR İhracat Göstergeleri'!$A:$P,14,0)</f>
        <v>#N/A</v>
      </c>
      <c r="AB153" s="73" t="e">
        <f>VLOOKUP($A:$A,'3-TR İhracat Göstergeleri'!$A:$P,15,0)</f>
        <v>#N/A</v>
      </c>
      <c r="AC153" s="69" t="e">
        <f>VLOOKUP($A:$A,'3-TR İhracat Göstergeleri'!$A:$P,16,0)</f>
        <v>#N/A</v>
      </c>
      <c r="AD153" s="73" t="e">
        <f>VLOOKUP($A:$A,'4-Dünya İthahalat Göstergeleri'!$A:$M,2,0)</f>
        <v>#N/A</v>
      </c>
      <c r="AE153" s="69" t="e">
        <f>VLOOKUP($A:$A,'4-Dünya İthahalat Göstergeleri'!$A:$M,3,0)</f>
        <v>#N/A</v>
      </c>
      <c r="AF153" s="73" t="e">
        <f>VLOOKUP($A:$A,'4-Dünya İthahalat Göstergeleri'!$A:$M,4,0)</f>
        <v>#N/A</v>
      </c>
      <c r="AG153" s="69" t="e">
        <f>VLOOKUP($A:$A,'4-Dünya İthahalat Göstergeleri'!$A:$M,5,0)</f>
        <v>#N/A</v>
      </c>
      <c r="AH153" s="73" t="e">
        <f>VLOOKUP($A:$A,'4-Dünya İthahalat Göstergeleri'!$A:$M,6,0)</f>
        <v>#N/A</v>
      </c>
      <c r="AI153" s="69" t="e">
        <f>VLOOKUP($A:$A,'4-Dünya İthahalat Göstergeleri'!$A:$M,7,0)</f>
        <v>#N/A</v>
      </c>
      <c r="AJ153" s="73" t="e">
        <f>VLOOKUP($A:$A,'4-Dünya İthahalat Göstergeleri'!$A:$M,8,0)</f>
        <v>#N/A</v>
      </c>
      <c r="AK153" s="69" t="e">
        <f>VLOOKUP($A:$A,'4-Dünya İthahalat Göstergeleri'!$A:$M,9,0)</f>
        <v>#N/A</v>
      </c>
      <c r="AL153" s="73" t="e">
        <f>VLOOKUP($A:$A,'4-Dünya İthahalat Göstergeleri'!$A:$M,10,0)</f>
        <v>#N/A</v>
      </c>
      <c r="AM153" s="69" t="e">
        <f>VLOOKUP($A:$A,'4-Dünya İthahalat Göstergeleri'!$A:$M,11,0)</f>
        <v>#N/A</v>
      </c>
      <c r="AN153" s="73" t="e">
        <f>VLOOKUP($A:$A,'4-Dünya İthahalat Göstergeleri'!$A:$M,12,0)</f>
        <v>#N/A</v>
      </c>
      <c r="AO153" s="69" t="e">
        <f>VLOOKUP($A:$A,'4-Dünya İthahalat Göstergeleri'!$A:$M,13,0)</f>
        <v>#N/A</v>
      </c>
      <c r="AP153" s="73" t="e">
        <f>VLOOKUP($A:$A,'5-Dünya Yıllar İhracatı'!$A:$F,2,0)</f>
        <v>#N/A</v>
      </c>
      <c r="AQ153" s="69" t="e">
        <f>VLOOKUP($A:$A,'5-Dünya Yıllar İhracatı'!$A:$F,3,0)</f>
        <v>#N/A</v>
      </c>
      <c r="AR153" s="73" t="e">
        <f>VLOOKUP($A:$A,'5-Dünya Yıllar İhracatı'!$A:$F,4,0)</f>
        <v>#N/A</v>
      </c>
      <c r="AS153" s="69" t="e">
        <f>VLOOKUP($A:$A,'5-Dünya Yıllar İhracatı'!$A:$F,5,0)</f>
        <v>#N/A</v>
      </c>
      <c r="AT153" s="73" t="e">
        <f>VLOOKUP($A:$A,'5-Dünya Yıllar İhracatı'!$A:$F,6,0)</f>
        <v>#N/A</v>
      </c>
      <c r="AU153" s="69" t="e">
        <f t="shared" si="13"/>
        <v>#N/A</v>
      </c>
      <c r="AV153" s="73" t="e">
        <f t="shared" si="14"/>
        <v>#N/A</v>
      </c>
      <c r="AW153" s="69" t="e">
        <f>VLOOKUP($A:$A,'6-TR Yıllar İhracatı'!$A:$H,2,0)</f>
        <v>#N/A</v>
      </c>
      <c r="AX153" s="73" t="e">
        <f>VLOOKUP($A:$A,'6-TR Yıllar İhracatı'!$A:$H,3,0)</f>
        <v>#N/A</v>
      </c>
      <c r="AY153" s="69" t="e">
        <f>VLOOKUP($A:$A,'6-TR Yıllar İhracatı'!$A:$H,4,0)</f>
        <v>#N/A</v>
      </c>
      <c r="AZ153" s="73" t="e">
        <f>VLOOKUP($A:$A,'6-TR Yıllar İhracatı'!$A:$H,5,0)</f>
        <v>#N/A</v>
      </c>
      <c r="BA153" s="69" t="e">
        <f>VLOOKUP($A:$A,'6-TR Yıllar İhracatı'!$A:$H,6,0)</f>
        <v>#N/A</v>
      </c>
      <c r="BB153" s="73" t="e">
        <f>VLOOKUP($A:$A,'6-TR Yıllar İhracatı'!$A:$H,7,0)</f>
        <v>#N/A</v>
      </c>
      <c r="BC153" s="69" t="e">
        <f>VLOOKUP($A:$A,'6-TR Yıllar İhracatı'!$A:$H,8,0)</f>
        <v>#N/A</v>
      </c>
      <c r="BD153" s="73" t="e">
        <f>VLOOKUP($A:$A,'7-TR Çeyrek Yıllar İhracatı'!$A:$H,2,0)</f>
        <v>#N/A</v>
      </c>
      <c r="BE153" s="69" t="e">
        <f>VLOOKUP($A:$A,'7-TR Çeyrek Yıllar İhracatı'!$A:$H,3,0)</f>
        <v>#N/A</v>
      </c>
      <c r="BF153" s="73" t="e">
        <f>VLOOKUP($A:$A,'7-TR Çeyrek Yıllar İhracatı'!$A:$H,4,0)</f>
        <v>#N/A</v>
      </c>
      <c r="BG153" s="69" t="e">
        <f>VLOOKUP($A:$A,'7-TR Çeyrek Yıllar İhracatı'!$A:$H,5,0)</f>
        <v>#N/A</v>
      </c>
      <c r="BH153" s="73" t="e">
        <f>VLOOKUP($A:$A,'7-TR Çeyrek Yıllar İhracatı'!$A:$H,6,0)</f>
        <v>#N/A</v>
      </c>
      <c r="BI153" s="69" t="e">
        <f>VLOOKUP($A:$A,'7-TR Çeyrek Yıllar İhracatı'!$A:$H,7,0)</f>
        <v>#N/A</v>
      </c>
      <c r="BJ153" s="73" t="e">
        <f>VLOOKUP($A:$A,'8- TR Yıllar Birim İhracatı'!$A:$H,2,0)</f>
        <v>#N/A</v>
      </c>
      <c r="BK153" s="69" t="e">
        <f>VLOOKUP($A:$A,'8- TR Yıllar Birim İhracatı'!$A:$H,3,0)</f>
        <v>#N/A</v>
      </c>
      <c r="BL153" s="73" t="e">
        <f>VLOOKUP($A:$A,'8- TR Yıllar Birim İhracatı'!$A:$H,4,0)</f>
        <v>#N/A</v>
      </c>
      <c r="BM153" s="69" t="e">
        <f>VLOOKUP($A:$A,'8- TR Yıllar Birim İhracatı'!$A:$H,5,0)</f>
        <v>#N/A</v>
      </c>
      <c r="BN153" s="73" t="e">
        <f>VLOOKUP($A:$A,'8- TR Yıllar Birim İhracatı'!$A:$H,6,0)</f>
        <v>#N/A</v>
      </c>
      <c r="BO153" s="69" t="e">
        <f>VLOOKUP($A:$A,'8- TR Yıllar Birim İhracatı'!$A:$H,7,0)</f>
        <v>#N/A</v>
      </c>
      <c r="BP153" s="73" t="e">
        <f>VLOOKUP($A:$A,'8- TR Yıllar Birim İhracatı'!$A:$H,8,0)</f>
        <v>#N/A</v>
      </c>
      <c r="BQ153" s="69">
        <f>VLOOKUP($A:$A,'9-Dünya Yıllar Birim İthalatı'!$A:$N,2,0)</f>
        <v>0</v>
      </c>
      <c r="BR153" s="73" t="str">
        <f>VLOOKUP($A:$A,'9-Dünya Yıllar Birim İthalatı'!$A:$N,3,0)</f>
        <v>US Dollar/Tons</v>
      </c>
      <c r="BS153" s="69">
        <f>VLOOKUP($A:$A,'9-Dünya Yıllar Birim İthalatı'!$A:$N,4,0)</f>
        <v>0</v>
      </c>
      <c r="BT153" s="73">
        <f>VLOOKUP($A:$A,'9-Dünya Yıllar Birim İthalatı'!$A:$N,5,0)</f>
        <v>0</v>
      </c>
      <c r="BU153" s="69">
        <f>VLOOKUP($A:$A,'9-Dünya Yıllar Birim İthalatı'!$A:$N,6,0)</f>
        <v>0</v>
      </c>
      <c r="BV153" s="73">
        <f>VLOOKUP($A:$A,'9-Dünya Yıllar Birim İthalatı'!$A:$N,7,0)</f>
        <v>0</v>
      </c>
      <c r="BW153" s="69">
        <f>VLOOKUP($A:$A,'9-Dünya Yıllar Birim İthalatı'!$A:$N,8,0)</f>
        <v>0</v>
      </c>
      <c r="BX153" s="73">
        <f>VLOOKUP($A:$A,'9-Dünya Yıllar Birim İthalatı'!$A:$N,9,0)</f>
        <v>0</v>
      </c>
      <c r="BY153" s="69">
        <f>VLOOKUP($A:$A,'9-Dünya Yıllar Birim İthalatı'!$A:$N,10,0)</f>
        <v>0</v>
      </c>
      <c r="BZ153" s="73">
        <f>VLOOKUP($A:$A,'9-Dünya Yıllar Birim İthalatı'!$A:$N,11,0)</f>
        <v>0</v>
      </c>
      <c r="CA153" s="69">
        <f>VLOOKUP($A:$A,'9-Dünya Yıllar Birim İthalatı'!$A:$N,12,0)</f>
        <v>0</v>
      </c>
      <c r="CB153" s="73">
        <f>VLOOKUP($A:$A,'9-Dünya Yıllar Birim İthalatı'!$A:$N,13,0)</f>
        <v>0</v>
      </c>
      <c r="CC153" s="69">
        <f>VLOOKUP($A:$A,'9-Dünya Yıllar Birim İthalatı'!$A:$N,14,0)</f>
        <v>0</v>
      </c>
    </row>
    <row r="154" spans="1:81" ht="27.6" x14ac:dyDescent="0.3">
      <c r="A154" s="71" t="s">
        <v>22</v>
      </c>
      <c r="B154" s="75">
        <v>0</v>
      </c>
      <c r="C154" s="75">
        <v>1</v>
      </c>
      <c r="D154" s="75">
        <v>0</v>
      </c>
      <c r="E154" s="75">
        <v>1</v>
      </c>
      <c r="F154" s="76">
        <v>0</v>
      </c>
      <c r="G154" s="75">
        <f t="shared" si="10"/>
        <v>-100</v>
      </c>
      <c r="H154" s="76">
        <f t="shared" si="11"/>
        <v>0</v>
      </c>
      <c r="I154" s="71" t="e">
        <f>VLOOKUP($A:$A,'2- Dünya Çeyrek Yıllar İthalatı'!$A:$F,2,0)</f>
        <v>#N/A</v>
      </c>
      <c r="J154" s="71" t="e">
        <f>VLOOKUP($A:$A,'2- Dünya Çeyrek Yıllar İthalatı'!$A:$F,3,0)</f>
        <v>#N/A</v>
      </c>
      <c r="K154" s="71" t="e">
        <f>VLOOKUP($A:$A,'2- Dünya Çeyrek Yıllar İthalatı'!$A:$F,4,0)</f>
        <v>#N/A</v>
      </c>
      <c r="L154" s="71" t="e">
        <f>VLOOKUP($A:$A,'2- Dünya Çeyrek Yıllar İthalatı'!$A:$F,5,0)</f>
        <v>#N/A</v>
      </c>
      <c r="M154" s="71" t="e">
        <f>VLOOKUP($A:$A,'2- Dünya Çeyrek Yıllar İthalatı'!$A:$F,6,0)</f>
        <v>#N/A</v>
      </c>
      <c r="N154" s="71" t="e">
        <f t="shared" si="12"/>
        <v>#N/A</v>
      </c>
      <c r="O154" s="71" t="e">
        <f>VLOOKUP($A:$A,'3-TR İhracat Göstergeleri'!$A:$P,2,0)</f>
        <v>#N/A</v>
      </c>
      <c r="P154" s="75" t="e">
        <f>VLOOKUP($A:$A,'3-TR İhracat Göstergeleri'!$A:$P,3,0)</f>
        <v>#N/A</v>
      </c>
      <c r="Q154" s="71" t="e">
        <f>VLOOKUP($A:$A,'3-TR İhracat Göstergeleri'!$A:$P,4,0)</f>
        <v>#N/A</v>
      </c>
      <c r="R154" s="75" t="e">
        <f>VLOOKUP($A:$A,'3-TR İhracat Göstergeleri'!$A:$P,5,0)</f>
        <v>#N/A</v>
      </c>
      <c r="S154" s="71" t="e">
        <f>VLOOKUP($A:$A,'3-TR İhracat Göstergeleri'!$A:$P,6,0)</f>
        <v>#N/A</v>
      </c>
      <c r="T154" s="75" t="e">
        <f>VLOOKUP($A:$A,'3-TR İhracat Göstergeleri'!$A:$P,7,0)</f>
        <v>#N/A</v>
      </c>
      <c r="U154" s="71" t="e">
        <f>VLOOKUP($A:$A,'3-TR İhracat Göstergeleri'!$A:$P,8,0)</f>
        <v>#N/A</v>
      </c>
      <c r="V154" s="75" t="e">
        <f>VLOOKUP($A:$A,'3-TR İhracat Göstergeleri'!$A:$P,9,0)</f>
        <v>#N/A</v>
      </c>
      <c r="W154" s="71" t="e">
        <f>VLOOKUP($A:$A,'3-TR İhracat Göstergeleri'!$A:$P,10,0)</f>
        <v>#N/A</v>
      </c>
      <c r="X154" s="75" t="e">
        <f>VLOOKUP($A:$A,'3-TR İhracat Göstergeleri'!$A:$P,11,0)</f>
        <v>#N/A</v>
      </c>
      <c r="Y154" s="71" t="e">
        <f>VLOOKUP($A:$A,'3-TR İhracat Göstergeleri'!$A:$P,12,0)</f>
        <v>#N/A</v>
      </c>
      <c r="Z154" s="75" t="e">
        <f>VLOOKUP($A:$A,'3-TR İhracat Göstergeleri'!$A:$P,13,0)</f>
        <v>#N/A</v>
      </c>
      <c r="AA154" s="71" t="e">
        <f>VLOOKUP($A:$A,'3-TR İhracat Göstergeleri'!$A:$P,14,0)</f>
        <v>#N/A</v>
      </c>
      <c r="AB154" s="75" t="e">
        <f>VLOOKUP($A:$A,'3-TR İhracat Göstergeleri'!$A:$P,15,0)</f>
        <v>#N/A</v>
      </c>
      <c r="AC154" s="71" t="e">
        <f>VLOOKUP($A:$A,'3-TR İhracat Göstergeleri'!$A:$P,16,0)</f>
        <v>#N/A</v>
      </c>
      <c r="AD154" s="75" t="e">
        <f>VLOOKUP($A:$A,'4-Dünya İthahalat Göstergeleri'!$A:$M,2,0)</f>
        <v>#N/A</v>
      </c>
      <c r="AE154" s="71" t="e">
        <f>VLOOKUP($A:$A,'4-Dünya İthahalat Göstergeleri'!$A:$M,3,0)</f>
        <v>#N/A</v>
      </c>
      <c r="AF154" s="75" t="e">
        <f>VLOOKUP($A:$A,'4-Dünya İthahalat Göstergeleri'!$A:$M,4,0)</f>
        <v>#N/A</v>
      </c>
      <c r="AG154" s="71" t="e">
        <f>VLOOKUP($A:$A,'4-Dünya İthahalat Göstergeleri'!$A:$M,5,0)</f>
        <v>#N/A</v>
      </c>
      <c r="AH154" s="75" t="e">
        <f>VLOOKUP($A:$A,'4-Dünya İthahalat Göstergeleri'!$A:$M,6,0)</f>
        <v>#N/A</v>
      </c>
      <c r="AI154" s="71" t="e">
        <f>VLOOKUP($A:$A,'4-Dünya İthahalat Göstergeleri'!$A:$M,7,0)</f>
        <v>#N/A</v>
      </c>
      <c r="AJ154" s="75" t="e">
        <f>VLOOKUP($A:$A,'4-Dünya İthahalat Göstergeleri'!$A:$M,8,0)</f>
        <v>#N/A</v>
      </c>
      <c r="AK154" s="71" t="e">
        <f>VLOOKUP($A:$A,'4-Dünya İthahalat Göstergeleri'!$A:$M,9,0)</f>
        <v>#N/A</v>
      </c>
      <c r="AL154" s="75" t="e">
        <f>VLOOKUP($A:$A,'4-Dünya İthahalat Göstergeleri'!$A:$M,10,0)</f>
        <v>#N/A</v>
      </c>
      <c r="AM154" s="71" t="e">
        <f>VLOOKUP($A:$A,'4-Dünya İthahalat Göstergeleri'!$A:$M,11,0)</f>
        <v>#N/A</v>
      </c>
      <c r="AN154" s="75" t="e">
        <f>VLOOKUP($A:$A,'4-Dünya İthahalat Göstergeleri'!$A:$M,12,0)</f>
        <v>#N/A</v>
      </c>
      <c r="AO154" s="71" t="e">
        <f>VLOOKUP($A:$A,'4-Dünya İthahalat Göstergeleri'!$A:$M,13,0)</f>
        <v>#N/A</v>
      </c>
      <c r="AP154" s="75" t="e">
        <f>VLOOKUP($A:$A,'5-Dünya Yıllar İhracatı'!$A:$F,2,0)</f>
        <v>#N/A</v>
      </c>
      <c r="AQ154" s="71" t="e">
        <f>VLOOKUP($A:$A,'5-Dünya Yıllar İhracatı'!$A:$F,3,0)</f>
        <v>#N/A</v>
      </c>
      <c r="AR154" s="75" t="e">
        <f>VLOOKUP($A:$A,'5-Dünya Yıllar İhracatı'!$A:$F,4,0)</f>
        <v>#N/A</v>
      </c>
      <c r="AS154" s="71" t="e">
        <f>VLOOKUP($A:$A,'5-Dünya Yıllar İhracatı'!$A:$F,5,0)</f>
        <v>#N/A</v>
      </c>
      <c r="AT154" s="75" t="e">
        <f>VLOOKUP($A:$A,'5-Dünya Yıllar İhracatı'!$A:$F,6,0)</f>
        <v>#N/A</v>
      </c>
      <c r="AU154" s="71" t="e">
        <f t="shared" si="13"/>
        <v>#N/A</v>
      </c>
      <c r="AV154" s="75" t="e">
        <f t="shared" si="14"/>
        <v>#N/A</v>
      </c>
      <c r="AW154" s="71" t="e">
        <f>VLOOKUP($A:$A,'6-TR Yıllar İhracatı'!$A:$H,2,0)</f>
        <v>#N/A</v>
      </c>
      <c r="AX154" s="75" t="e">
        <f>VLOOKUP($A:$A,'6-TR Yıllar İhracatı'!$A:$H,3,0)</f>
        <v>#N/A</v>
      </c>
      <c r="AY154" s="71" t="e">
        <f>VLOOKUP($A:$A,'6-TR Yıllar İhracatı'!$A:$H,4,0)</f>
        <v>#N/A</v>
      </c>
      <c r="AZ154" s="75" t="e">
        <f>VLOOKUP($A:$A,'6-TR Yıllar İhracatı'!$A:$H,5,0)</f>
        <v>#N/A</v>
      </c>
      <c r="BA154" s="71" t="e">
        <f>VLOOKUP($A:$A,'6-TR Yıllar İhracatı'!$A:$H,6,0)</f>
        <v>#N/A</v>
      </c>
      <c r="BB154" s="75" t="e">
        <f>VLOOKUP($A:$A,'6-TR Yıllar İhracatı'!$A:$H,7,0)</f>
        <v>#N/A</v>
      </c>
      <c r="BC154" s="71" t="e">
        <f>VLOOKUP($A:$A,'6-TR Yıllar İhracatı'!$A:$H,8,0)</f>
        <v>#N/A</v>
      </c>
      <c r="BD154" s="75" t="e">
        <f>VLOOKUP($A:$A,'7-TR Çeyrek Yıllar İhracatı'!$A:$H,2,0)</f>
        <v>#N/A</v>
      </c>
      <c r="BE154" s="71" t="e">
        <f>VLOOKUP($A:$A,'7-TR Çeyrek Yıllar İhracatı'!$A:$H,3,0)</f>
        <v>#N/A</v>
      </c>
      <c r="BF154" s="75" t="e">
        <f>VLOOKUP($A:$A,'7-TR Çeyrek Yıllar İhracatı'!$A:$H,4,0)</f>
        <v>#N/A</v>
      </c>
      <c r="BG154" s="71" t="e">
        <f>VLOOKUP($A:$A,'7-TR Çeyrek Yıllar İhracatı'!$A:$H,5,0)</f>
        <v>#N/A</v>
      </c>
      <c r="BH154" s="75" t="e">
        <f>VLOOKUP($A:$A,'7-TR Çeyrek Yıllar İhracatı'!$A:$H,6,0)</f>
        <v>#N/A</v>
      </c>
      <c r="BI154" s="71" t="e">
        <f>VLOOKUP($A:$A,'7-TR Çeyrek Yıllar İhracatı'!$A:$H,7,0)</f>
        <v>#N/A</v>
      </c>
      <c r="BJ154" s="75" t="e">
        <f>VLOOKUP($A:$A,'8- TR Yıllar Birim İhracatı'!$A:$H,2,0)</f>
        <v>#N/A</v>
      </c>
      <c r="BK154" s="71" t="e">
        <f>VLOOKUP($A:$A,'8- TR Yıllar Birim İhracatı'!$A:$H,3,0)</f>
        <v>#N/A</v>
      </c>
      <c r="BL154" s="75" t="e">
        <f>VLOOKUP($A:$A,'8- TR Yıllar Birim İhracatı'!$A:$H,4,0)</f>
        <v>#N/A</v>
      </c>
      <c r="BM154" s="71" t="e">
        <f>VLOOKUP($A:$A,'8- TR Yıllar Birim İhracatı'!$A:$H,5,0)</f>
        <v>#N/A</v>
      </c>
      <c r="BN154" s="75" t="e">
        <f>VLOOKUP($A:$A,'8- TR Yıllar Birim İhracatı'!$A:$H,6,0)</f>
        <v>#N/A</v>
      </c>
      <c r="BO154" s="71" t="e">
        <f>VLOOKUP($A:$A,'8- TR Yıllar Birim İhracatı'!$A:$H,7,0)</f>
        <v>#N/A</v>
      </c>
      <c r="BP154" s="75" t="e">
        <f>VLOOKUP($A:$A,'8- TR Yıllar Birim İhracatı'!$A:$H,8,0)</f>
        <v>#N/A</v>
      </c>
      <c r="BQ154" s="71">
        <f>VLOOKUP($A:$A,'9-Dünya Yıllar Birim İthalatı'!$A:$N,2,0)</f>
        <v>0</v>
      </c>
      <c r="BR154" s="75">
        <f>VLOOKUP($A:$A,'9-Dünya Yıllar Birim İthalatı'!$A:$N,3,0)</f>
        <v>0</v>
      </c>
      <c r="BS154" s="71">
        <f>VLOOKUP($A:$A,'9-Dünya Yıllar Birim İthalatı'!$A:$N,4,0)</f>
        <v>0</v>
      </c>
      <c r="BT154" s="75" t="str">
        <f>VLOOKUP($A:$A,'9-Dünya Yıllar Birim İthalatı'!$A:$N,5,0)</f>
        <v>US Dollar/Tons</v>
      </c>
      <c r="BU154" s="71">
        <f>VLOOKUP($A:$A,'9-Dünya Yıllar Birim İthalatı'!$A:$N,6,0)</f>
        <v>0</v>
      </c>
      <c r="BV154" s="75">
        <f>VLOOKUP($A:$A,'9-Dünya Yıllar Birim İthalatı'!$A:$N,7,0)</f>
        <v>0</v>
      </c>
      <c r="BW154" s="71">
        <f>VLOOKUP($A:$A,'9-Dünya Yıllar Birim İthalatı'!$A:$N,8,0)</f>
        <v>0</v>
      </c>
      <c r="BX154" s="75" t="str">
        <f>VLOOKUP($A:$A,'9-Dünya Yıllar Birim İthalatı'!$A:$N,9,0)</f>
        <v>US Dollar/Tons</v>
      </c>
      <c r="BY154" s="71">
        <f>VLOOKUP($A:$A,'9-Dünya Yıllar Birim İthalatı'!$A:$N,10,0)</f>
        <v>0</v>
      </c>
      <c r="BZ154" s="75">
        <f>VLOOKUP($A:$A,'9-Dünya Yıllar Birim İthalatı'!$A:$N,11,0)</f>
        <v>0</v>
      </c>
      <c r="CA154" s="71">
        <f>VLOOKUP($A:$A,'9-Dünya Yıllar Birim İthalatı'!$A:$N,12,0)</f>
        <v>0</v>
      </c>
      <c r="CB154" s="75">
        <f>VLOOKUP($A:$A,'9-Dünya Yıllar Birim İthalatı'!$A:$N,13,0)</f>
        <v>0</v>
      </c>
      <c r="CC154" s="71">
        <f>VLOOKUP($A:$A,'9-Dünya Yıllar Birim İthalatı'!$A:$N,14,0)</f>
        <v>0</v>
      </c>
    </row>
    <row r="155" spans="1:81" ht="27.6" x14ac:dyDescent="0.3">
      <c r="A155" s="69" t="s">
        <v>21</v>
      </c>
      <c r="B155" s="73">
        <v>0</v>
      </c>
      <c r="C155" s="73">
        <v>1</v>
      </c>
      <c r="D155" s="73">
        <v>0</v>
      </c>
      <c r="E155" s="73">
        <v>0</v>
      </c>
      <c r="F155" s="74">
        <v>0</v>
      </c>
      <c r="G155" s="73" t="e">
        <f t="shared" si="10"/>
        <v>#DIV/0!</v>
      </c>
      <c r="H155" s="74">
        <f t="shared" si="11"/>
        <v>0</v>
      </c>
      <c r="I155" s="69" t="e">
        <f>VLOOKUP($A:$A,'2- Dünya Çeyrek Yıllar İthalatı'!$A:$F,2,0)</f>
        <v>#N/A</v>
      </c>
      <c r="J155" s="69" t="e">
        <f>VLOOKUP($A:$A,'2- Dünya Çeyrek Yıllar İthalatı'!$A:$F,3,0)</f>
        <v>#N/A</v>
      </c>
      <c r="K155" s="69" t="e">
        <f>VLOOKUP($A:$A,'2- Dünya Çeyrek Yıllar İthalatı'!$A:$F,4,0)</f>
        <v>#N/A</v>
      </c>
      <c r="L155" s="69" t="e">
        <f>VLOOKUP($A:$A,'2- Dünya Çeyrek Yıllar İthalatı'!$A:$F,5,0)</f>
        <v>#N/A</v>
      </c>
      <c r="M155" s="69" t="e">
        <f>VLOOKUP($A:$A,'2- Dünya Çeyrek Yıllar İthalatı'!$A:$F,6,0)</f>
        <v>#N/A</v>
      </c>
      <c r="N155" s="69" t="e">
        <f t="shared" si="12"/>
        <v>#N/A</v>
      </c>
      <c r="O155" s="69" t="e">
        <f>VLOOKUP($A:$A,'3-TR İhracat Göstergeleri'!$A:$P,2,0)</f>
        <v>#N/A</v>
      </c>
      <c r="P155" s="73" t="e">
        <f>VLOOKUP($A:$A,'3-TR İhracat Göstergeleri'!$A:$P,3,0)</f>
        <v>#N/A</v>
      </c>
      <c r="Q155" s="69" t="e">
        <f>VLOOKUP($A:$A,'3-TR İhracat Göstergeleri'!$A:$P,4,0)</f>
        <v>#N/A</v>
      </c>
      <c r="R155" s="73" t="e">
        <f>VLOOKUP($A:$A,'3-TR İhracat Göstergeleri'!$A:$P,5,0)</f>
        <v>#N/A</v>
      </c>
      <c r="S155" s="69" t="e">
        <f>VLOOKUP($A:$A,'3-TR İhracat Göstergeleri'!$A:$P,6,0)</f>
        <v>#N/A</v>
      </c>
      <c r="T155" s="73" t="e">
        <f>VLOOKUP($A:$A,'3-TR İhracat Göstergeleri'!$A:$P,7,0)</f>
        <v>#N/A</v>
      </c>
      <c r="U155" s="69" t="e">
        <f>VLOOKUP($A:$A,'3-TR İhracat Göstergeleri'!$A:$P,8,0)</f>
        <v>#N/A</v>
      </c>
      <c r="V155" s="73" t="e">
        <f>VLOOKUP($A:$A,'3-TR İhracat Göstergeleri'!$A:$P,9,0)</f>
        <v>#N/A</v>
      </c>
      <c r="W155" s="69" t="e">
        <f>VLOOKUP($A:$A,'3-TR İhracat Göstergeleri'!$A:$P,10,0)</f>
        <v>#N/A</v>
      </c>
      <c r="X155" s="73" t="e">
        <f>VLOOKUP($A:$A,'3-TR İhracat Göstergeleri'!$A:$P,11,0)</f>
        <v>#N/A</v>
      </c>
      <c r="Y155" s="69" t="e">
        <f>VLOOKUP($A:$A,'3-TR İhracat Göstergeleri'!$A:$P,12,0)</f>
        <v>#N/A</v>
      </c>
      <c r="Z155" s="73" t="e">
        <f>VLOOKUP($A:$A,'3-TR İhracat Göstergeleri'!$A:$P,13,0)</f>
        <v>#N/A</v>
      </c>
      <c r="AA155" s="69" t="e">
        <f>VLOOKUP($A:$A,'3-TR İhracat Göstergeleri'!$A:$P,14,0)</f>
        <v>#N/A</v>
      </c>
      <c r="AB155" s="73" t="e">
        <f>VLOOKUP($A:$A,'3-TR İhracat Göstergeleri'!$A:$P,15,0)</f>
        <v>#N/A</v>
      </c>
      <c r="AC155" s="69" t="e">
        <f>VLOOKUP($A:$A,'3-TR İhracat Göstergeleri'!$A:$P,16,0)</f>
        <v>#N/A</v>
      </c>
      <c r="AD155" s="73" t="e">
        <f>VLOOKUP($A:$A,'4-Dünya İthahalat Göstergeleri'!$A:$M,2,0)</f>
        <v>#N/A</v>
      </c>
      <c r="AE155" s="69" t="e">
        <f>VLOOKUP($A:$A,'4-Dünya İthahalat Göstergeleri'!$A:$M,3,0)</f>
        <v>#N/A</v>
      </c>
      <c r="AF155" s="73" t="e">
        <f>VLOOKUP($A:$A,'4-Dünya İthahalat Göstergeleri'!$A:$M,4,0)</f>
        <v>#N/A</v>
      </c>
      <c r="AG155" s="69" t="e">
        <f>VLOOKUP($A:$A,'4-Dünya İthahalat Göstergeleri'!$A:$M,5,0)</f>
        <v>#N/A</v>
      </c>
      <c r="AH155" s="73" t="e">
        <f>VLOOKUP($A:$A,'4-Dünya İthahalat Göstergeleri'!$A:$M,6,0)</f>
        <v>#N/A</v>
      </c>
      <c r="AI155" s="69" t="e">
        <f>VLOOKUP($A:$A,'4-Dünya İthahalat Göstergeleri'!$A:$M,7,0)</f>
        <v>#N/A</v>
      </c>
      <c r="AJ155" s="73" t="e">
        <f>VLOOKUP($A:$A,'4-Dünya İthahalat Göstergeleri'!$A:$M,8,0)</f>
        <v>#N/A</v>
      </c>
      <c r="AK155" s="69" t="e">
        <f>VLOOKUP($A:$A,'4-Dünya İthahalat Göstergeleri'!$A:$M,9,0)</f>
        <v>#N/A</v>
      </c>
      <c r="AL155" s="73" t="e">
        <f>VLOOKUP($A:$A,'4-Dünya İthahalat Göstergeleri'!$A:$M,10,0)</f>
        <v>#N/A</v>
      </c>
      <c r="AM155" s="69" t="e">
        <f>VLOOKUP($A:$A,'4-Dünya İthahalat Göstergeleri'!$A:$M,11,0)</f>
        <v>#N/A</v>
      </c>
      <c r="AN155" s="73" t="e">
        <f>VLOOKUP($A:$A,'4-Dünya İthahalat Göstergeleri'!$A:$M,12,0)</f>
        <v>#N/A</v>
      </c>
      <c r="AO155" s="69" t="e">
        <f>VLOOKUP($A:$A,'4-Dünya İthahalat Göstergeleri'!$A:$M,13,0)</f>
        <v>#N/A</v>
      </c>
      <c r="AP155" s="73" t="e">
        <f>VLOOKUP($A:$A,'5-Dünya Yıllar İhracatı'!$A:$F,2,0)</f>
        <v>#N/A</v>
      </c>
      <c r="AQ155" s="69" t="e">
        <f>VLOOKUP($A:$A,'5-Dünya Yıllar İhracatı'!$A:$F,3,0)</f>
        <v>#N/A</v>
      </c>
      <c r="AR155" s="73" t="e">
        <f>VLOOKUP($A:$A,'5-Dünya Yıllar İhracatı'!$A:$F,4,0)</f>
        <v>#N/A</v>
      </c>
      <c r="AS155" s="69" t="e">
        <f>VLOOKUP($A:$A,'5-Dünya Yıllar İhracatı'!$A:$F,5,0)</f>
        <v>#N/A</v>
      </c>
      <c r="AT155" s="73" t="e">
        <f>VLOOKUP($A:$A,'5-Dünya Yıllar İhracatı'!$A:$F,6,0)</f>
        <v>#N/A</v>
      </c>
      <c r="AU155" s="69" t="e">
        <f t="shared" si="13"/>
        <v>#N/A</v>
      </c>
      <c r="AV155" s="73" t="e">
        <f t="shared" si="14"/>
        <v>#N/A</v>
      </c>
      <c r="AW155" s="69" t="e">
        <f>VLOOKUP($A:$A,'6-TR Yıllar İhracatı'!$A:$H,2,0)</f>
        <v>#N/A</v>
      </c>
      <c r="AX155" s="73" t="e">
        <f>VLOOKUP($A:$A,'6-TR Yıllar İhracatı'!$A:$H,3,0)</f>
        <v>#N/A</v>
      </c>
      <c r="AY155" s="69" t="e">
        <f>VLOOKUP($A:$A,'6-TR Yıllar İhracatı'!$A:$H,4,0)</f>
        <v>#N/A</v>
      </c>
      <c r="AZ155" s="73" t="e">
        <f>VLOOKUP($A:$A,'6-TR Yıllar İhracatı'!$A:$H,5,0)</f>
        <v>#N/A</v>
      </c>
      <c r="BA155" s="69" t="e">
        <f>VLOOKUP($A:$A,'6-TR Yıllar İhracatı'!$A:$H,6,0)</f>
        <v>#N/A</v>
      </c>
      <c r="BB155" s="73" t="e">
        <f>VLOOKUP($A:$A,'6-TR Yıllar İhracatı'!$A:$H,7,0)</f>
        <v>#N/A</v>
      </c>
      <c r="BC155" s="69" t="e">
        <f>VLOOKUP($A:$A,'6-TR Yıllar İhracatı'!$A:$H,8,0)</f>
        <v>#N/A</v>
      </c>
      <c r="BD155" s="73" t="e">
        <f>VLOOKUP($A:$A,'7-TR Çeyrek Yıllar İhracatı'!$A:$H,2,0)</f>
        <v>#N/A</v>
      </c>
      <c r="BE155" s="69" t="e">
        <f>VLOOKUP($A:$A,'7-TR Çeyrek Yıllar İhracatı'!$A:$H,3,0)</f>
        <v>#N/A</v>
      </c>
      <c r="BF155" s="73" t="e">
        <f>VLOOKUP($A:$A,'7-TR Çeyrek Yıllar İhracatı'!$A:$H,4,0)</f>
        <v>#N/A</v>
      </c>
      <c r="BG155" s="69" t="e">
        <f>VLOOKUP($A:$A,'7-TR Çeyrek Yıllar İhracatı'!$A:$H,5,0)</f>
        <v>#N/A</v>
      </c>
      <c r="BH155" s="73" t="e">
        <f>VLOOKUP($A:$A,'7-TR Çeyrek Yıllar İhracatı'!$A:$H,6,0)</f>
        <v>#N/A</v>
      </c>
      <c r="BI155" s="69" t="e">
        <f>VLOOKUP($A:$A,'7-TR Çeyrek Yıllar İhracatı'!$A:$H,7,0)</f>
        <v>#N/A</v>
      </c>
      <c r="BJ155" s="73" t="e">
        <f>VLOOKUP($A:$A,'8- TR Yıllar Birim İhracatı'!$A:$H,2,0)</f>
        <v>#N/A</v>
      </c>
      <c r="BK155" s="69" t="e">
        <f>VLOOKUP($A:$A,'8- TR Yıllar Birim İhracatı'!$A:$H,3,0)</f>
        <v>#N/A</v>
      </c>
      <c r="BL155" s="73" t="e">
        <f>VLOOKUP($A:$A,'8- TR Yıllar Birim İhracatı'!$A:$H,4,0)</f>
        <v>#N/A</v>
      </c>
      <c r="BM155" s="69" t="e">
        <f>VLOOKUP($A:$A,'8- TR Yıllar Birim İhracatı'!$A:$H,5,0)</f>
        <v>#N/A</v>
      </c>
      <c r="BN155" s="73" t="e">
        <f>VLOOKUP($A:$A,'8- TR Yıllar Birim İhracatı'!$A:$H,6,0)</f>
        <v>#N/A</v>
      </c>
      <c r="BO155" s="69" t="e">
        <f>VLOOKUP($A:$A,'8- TR Yıllar Birim İhracatı'!$A:$H,7,0)</f>
        <v>#N/A</v>
      </c>
      <c r="BP155" s="73" t="e">
        <f>VLOOKUP($A:$A,'8- TR Yıllar Birim İhracatı'!$A:$H,8,0)</f>
        <v>#N/A</v>
      </c>
      <c r="BQ155" s="69">
        <f>VLOOKUP($A:$A,'9-Dünya Yıllar Birim İthalatı'!$A:$N,2,0)</f>
        <v>0</v>
      </c>
      <c r="BR155" s="73">
        <f>VLOOKUP($A:$A,'9-Dünya Yıllar Birim İthalatı'!$A:$N,3,0)</f>
        <v>0</v>
      </c>
      <c r="BS155" s="69">
        <f>VLOOKUP($A:$A,'9-Dünya Yıllar Birim İthalatı'!$A:$N,4,0)</f>
        <v>0</v>
      </c>
      <c r="BT155" s="73" t="str">
        <f>VLOOKUP($A:$A,'9-Dünya Yıllar Birim İthalatı'!$A:$N,5,0)</f>
        <v>US Dollar/Tons</v>
      </c>
      <c r="BU155" s="69">
        <f>VLOOKUP($A:$A,'9-Dünya Yıllar Birim İthalatı'!$A:$N,6,0)</f>
        <v>0</v>
      </c>
      <c r="BV155" s="73">
        <f>VLOOKUP($A:$A,'9-Dünya Yıllar Birim İthalatı'!$A:$N,7,0)</f>
        <v>0</v>
      </c>
      <c r="BW155" s="69">
        <f>VLOOKUP($A:$A,'9-Dünya Yıllar Birim İthalatı'!$A:$N,8,0)</f>
        <v>0</v>
      </c>
      <c r="BX155" s="73">
        <f>VLOOKUP($A:$A,'9-Dünya Yıllar Birim İthalatı'!$A:$N,9,0)</f>
        <v>0</v>
      </c>
      <c r="BY155" s="69">
        <f>VLOOKUP($A:$A,'9-Dünya Yıllar Birim İthalatı'!$A:$N,10,0)</f>
        <v>0</v>
      </c>
      <c r="BZ155" s="73">
        <f>VLOOKUP($A:$A,'9-Dünya Yıllar Birim İthalatı'!$A:$N,11,0)</f>
        <v>0</v>
      </c>
      <c r="CA155" s="69">
        <f>VLOOKUP($A:$A,'9-Dünya Yıllar Birim İthalatı'!$A:$N,12,0)</f>
        <v>0</v>
      </c>
      <c r="CB155" s="73">
        <f>VLOOKUP($A:$A,'9-Dünya Yıllar Birim İthalatı'!$A:$N,13,0)</f>
        <v>0</v>
      </c>
      <c r="CC155" s="69">
        <f>VLOOKUP($A:$A,'9-Dünya Yıllar Birim İthalatı'!$A:$N,14,0)</f>
        <v>0</v>
      </c>
    </row>
    <row r="156" spans="1:81" ht="55.2" x14ac:dyDescent="0.3">
      <c r="A156" s="71" t="s">
        <v>20</v>
      </c>
      <c r="B156" s="75">
        <v>0</v>
      </c>
      <c r="C156" s="75">
        <v>1</v>
      </c>
      <c r="D156" s="75">
        <v>0</v>
      </c>
      <c r="E156" s="75">
        <v>0</v>
      </c>
      <c r="F156" s="76">
        <v>0</v>
      </c>
      <c r="G156" s="75" t="e">
        <f t="shared" si="10"/>
        <v>#DIV/0!</v>
      </c>
      <c r="H156" s="76">
        <f t="shared" si="11"/>
        <v>0</v>
      </c>
      <c r="I156" s="71" t="e">
        <f>VLOOKUP($A:$A,'2- Dünya Çeyrek Yıllar İthalatı'!$A:$F,2,0)</f>
        <v>#N/A</v>
      </c>
      <c r="J156" s="71" t="e">
        <f>VLOOKUP($A:$A,'2- Dünya Çeyrek Yıllar İthalatı'!$A:$F,3,0)</f>
        <v>#N/A</v>
      </c>
      <c r="K156" s="71" t="e">
        <f>VLOOKUP($A:$A,'2- Dünya Çeyrek Yıllar İthalatı'!$A:$F,4,0)</f>
        <v>#N/A</v>
      </c>
      <c r="L156" s="71" t="e">
        <f>VLOOKUP($A:$A,'2- Dünya Çeyrek Yıllar İthalatı'!$A:$F,5,0)</f>
        <v>#N/A</v>
      </c>
      <c r="M156" s="71" t="e">
        <f>VLOOKUP($A:$A,'2- Dünya Çeyrek Yıllar İthalatı'!$A:$F,6,0)</f>
        <v>#N/A</v>
      </c>
      <c r="N156" s="71" t="e">
        <f t="shared" si="12"/>
        <v>#N/A</v>
      </c>
      <c r="O156" s="71" t="e">
        <f>VLOOKUP($A:$A,'3-TR İhracat Göstergeleri'!$A:$P,2,0)</f>
        <v>#N/A</v>
      </c>
      <c r="P156" s="75" t="e">
        <f>VLOOKUP($A:$A,'3-TR İhracat Göstergeleri'!$A:$P,3,0)</f>
        <v>#N/A</v>
      </c>
      <c r="Q156" s="71" t="e">
        <f>VLOOKUP($A:$A,'3-TR İhracat Göstergeleri'!$A:$P,4,0)</f>
        <v>#N/A</v>
      </c>
      <c r="R156" s="75" t="e">
        <f>VLOOKUP($A:$A,'3-TR İhracat Göstergeleri'!$A:$P,5,0)</f>
        <v>#N/A</v>
      </c>
      <c r="S156" s="71" t="e">
        <f>VLOOKUP($A:$A,'3-TR İhracat Göstergeleri'!$A:$P,6,0)</f>
        <v>#N/A</v>
      </c>
      <c r="T156" s="75" t="e">
        <f>VLOOKUP($A:$A,'3-TR İhracat Göstergeleri'!$A:$P,7,0)</f>
        <v>#N/A</v>
      </c>
      <c r="U156" s="71" t="e">
        <f>VLOOKUP($A:$A,'3-TR İhracat Göstergeleri'!$A:$P,8,0)</f>
        <v>#N/A</v>
      </c>
      <c r="V156" s="75" t="e">
        <f>VLOOKUP($A:$A,'3-TR İhracat Göstergeleri'!$A:$P,9,0)</f>
        <v>#N/A</v>
      </c>
      <c r="W156" s="71" t="e">
        <f>VLOOKUP($A:$A,'3-TR İhracat Göstergeleri'!$A:$P,10,0)</f>
        <v>#N/A</v>
      </c>
      <c r="X156" s="75" t="e">
        <f>VLOOKUP($A:$A,'3-TR İhracat Göstergeleri'!$A:$P,11,0)</f>
        <v>#N/A</v>
      </c>
      <c r="Y156" s="71" t="e">
        <f>VLOOKUP($A:$A,'3-TR İhracat Göstergeleri'!$A:$P,12,0)</f>
        <v>#N/A</v>
      </c>
      <c r="Z156" s="75" t="e">
        <f>VLOOKUP($A:$A,'3-TR İhracat Göstergeleri'!$A:$P,13,0)</f>
        <v>#N/A</v>
      </c>
      <c r="AA156" s="71" t="e">
        <f>VLOOKUP($A:$A,'3-TR İhracat Göstergeleri'!$A:$P,14,0)</f>
        <v>#N/A</v>
      </c>
      <c r="AB156" s="75" t="e">
        <f>VLOOKUP($A:$A,'3-TR İhracat Göstergeleri'!$A:$P,15,0)</f>
        <v>#N/A</v>
      </c>
      <c r="AC156" s="71" t="e">
        <f>VLOOKUP($A:$A,'3-TR İhracat Göstergeleri'!$A:$P,16,0)</f>
        <v>#N/A</v>
      </c>
      <c r="AD156" s="75" t="e">
        <f>VLOOKUP($A:$A,'4-Dünya İthahalat Göstergeleri'!$A:$M,2,0)</f>
        <v>#N/A</v>
      </c>
      <c r="AE156" s="71" t="e">
        <f>VLOOKUP($A:$A,'4-Dünya İthahalat Göstergeleri'!$A:$M,3,0)</f>
        <v>#N/A</v>
      </c>
      <c r="AF156" s="75" t="e">
        <f>VLOOKUP($A:$A,'4-Dünya İthahalat Göstergeleri'!$A:$M,4,0)</f>
        <v>#N/A</v>
      </c>
      <c r="AG156" s="71" t="e">
        <f>VLOOKUP($A:$A,'4-Dünya İthahalat Göstergeleri'!$A:$M,5,0)</f>
        <v>#N/A</v>
      </c>
      <c r="AH156" s="75" t="e">
        <f>VLOOKUP($A:$A,'4-Dünya İthahalat Göstergeleri'!$A:$M,6,0)</f>
        <v>#N/A</v>
      </c>
      <c r="AI156" s="71" t="e">
        <f>VLOOKUP($A:$A,'4-Dünya İthahalat Göstergeleri'!$A:$M,7,0)</f>
        <v>#N/A</v>
      </c>
      <c r="AJ156" s="75" t="e">
        <f>VLOOKUP($A:$A,'4-Dünya İthahalat Göstergeleri'!$A:$M,8,0)</f>
        <v>#N/A</v>
      </c>
      <c r="AK156" s="71" t="e">
        <f>VLOOKUP($A:$A,'4-Dünya İthahalat Göstergeleri'!$A:$M,9,0)</f>
        <v>#N/A</v>
      </c>
      <c r="AL156" s="75" t="e">
        <f>VLOOKUP($A:$A,'4-Dünya İthahalat Göstergeleri'!$A:$M,10,0)</f>
        <v>#N/A</v>
      </c>
      <c r="AM156" s="71" t="e">
        <f>VLOOKUP($A:$A,'4-Dünya İthahalat Göstergeleri'!$A:$M,11,0)</f>
        <v>#N/A</v>
      </c>
      <c r="AN156" s="75" t="e">
        <f>VLOOKUP($A:$A,'4-Dünya İthahalat Göstergeleri'!$A:$M,12,0)</f>
        <v>#N/A</v>
      </c>
      <c r="AO156" s="71" t="e">
        <f>VLOOKUP($A:$A,'4-Dünya İthahalat Göstergeleri'!$A:$M,13,0)</f>
        <v>#N/A</v>
      </c>
      <c r="AP156" s="75" t="e">
        <f>VLOOKUP($A:$A,'5-Dünya Yıllar İhracatı'!$A:$F,2,0)</f>
        <v>#N/A</v>
      </c>
      <c r="AQ156" s="71" t="e">
        <f>VLOOKUP($A:$A,'5-Dünya Yıllar İhracatı'!$A:$F,3,0)</f>
        <v>#N/A</v>
      </c>
      <c r="AR156" s="75" t="e">
        <f>VLOOKUP($A:$A,'5-Dünya Yıllar İhracatı'!$A:$F,4,0)</f>
        <v>#N/A</v>
      </c>
      <c r="AS156" s="71" t="e">
        <f>VLOOKUP($A:$A,'5-Dünya Yıllar İhracatı'!$A:$F,5,0)</f>
        <v>#N/A</v>
      </c>
      <c r="AT156" s="75" t="e">
        <f>VLOOKUP($A:$A,'5-Dünya Yıllar İhracatı'!$A:$F,6,0)</f>
        <v>#N/A</v>
      </c>
      <c r="AU156" s="71" t="e">
        <f t="shared" si="13"/>
        <v>#N/A</v>
      </c>
      <c r="AV156" s="75" t="e">
        <f t="shared" si="14"/>
        <v>#N/A</v>
      </c>
      <c r="AW156" s="71" t="e">
        <f>VLOOKUP($A:$A,'6-TR Yıllar İhracatı'!$A:$H,2,0)</f>
        <v>#N/A</v>
      </c>
      <c r="AX156" s="75" t="e">
        <f>VLOOKUP($A:$A,'6-TR Yıllar İhracatı'!$A:$H,3,0)</f>
        <v>#N/A</v>
      </c>
      <c r="AY156" s="71" t="e">
        <f>VLOOKUP($A:$A,'6-TR Yıllar İhracatı'!$A:$H,4,0)</f>
        <v>#N/A</v>
      </c>
      <c r="AZ156" s="75" t="e">
        <f>VLOOKUP($A:$A,'6-TR Yıllar İhracatı'!$A:$H,5,0)</f>
        <v>#N/A</v>
      </c>
      <c r="BA156" s="71" t="e">
        <f>VLOOKUP($A:$A,'6-TR Yıllar İhracatı'!$A:$H,6,0)</f>
        <v>#N/A</v>
      </c>
      <c r="BB156" s="75" t="e">
        <f>VLOOKUP($A:$A,'6-TR Yıllar İhracatı'!$A:$H,7,0)</f>
        <v>#N/A</v>
      </c>
      <c r="BC156" s="71" t="e">
        <f>VLOOKUP($A:$A,'6-TR Yıllar İhracatı'!$A:$H,8,0)</f>
        <v>#N/A</v>
      </c>
      <c r="BD156" s="75" t="e">
        <f>VLOOKUP($A:$A,'7-TR Çeyrek Yıllar İhracatı'!$A:$H,2,0)</f>
        <v>#N/A</v>
      </c>
      <c r="BE156" s="71" t="e">
        <f>VLOOKUP($A:$A,'7-TR Çeyrek Yıllar İhracatı'!$A:$H,3,0)</f>
        <v>#N/A</v>
      </c>
      <c r="BF156" s="75" t="e">
        <f>VLOOKUP($A:$A,'7-TR Çeyrek Yıllar İhracatı'!$A:$H,4,0)</f>
        <v>#N/A</v>
      </c>
      <c r="BG156" s="71" t="e">
        <f>VLOOKUP($A:$A,'7-TR Çeyrek Yıllar İhracatı'!$A:$H,5,0)</f>
        <v>#N/A</v>
      </c>
      <c r="BH156" s="75" t="e">
        <f>VLOOKUP($A:$A,'7-TR Çeyrek Yıllar İhracatı'!$A:$H,6,0)</f>
        <v>#N/A</v>
      </c>
      <c r="BI156" s="71" t="e">
        <f>VLOOKUP($A:$A,'7-TR Çeyrek Yıllar İhracatı'!$A:$H,7,0)</f>
        <v>#N/A</v>
      </c>
      <c r="BJ156" s="75" t="e">
        <f>VLOOKUP($A:$A,'8- TR Yıllar Birim İhracatı'!$A:$H,2,0)</f>
        <v>#N/A</v>
      </c>
      <c r="BK156" s="71" t="e">
        <f>VLOOKUP($A:$A,'8- TR Yıllar Birim İhracatı'!$A:$H,3,0)</f>
        <v>#N/A</v>
      </c>
      <c r="BL156" s="75" t="e">
        <f>VLOOKUP($A:$A,'8- TR Yıllar Birim İhracatı'!$A:$H,4,0)</f>
        <v>#N/A</v>
      </c>
      <c r="BM156" s="71" t="e">
        <f>VLOOKUP($A:$A,'8- TR Yıllar Birim İhracatı'!$A:$H,5,0)</f>
        <v>#N/A</v>
      </c>
      <c r="BN156" s="75" t="e">
        <f>VLOOKUP($A:$A,'8- TR Yıllar Birim İhracatı'!$A:$H,6,0)</f>
        <v>#N/A</v>
      </c>
      <c r="BO156" s="71" t="e">
        <f>VLOOKUP($A:$A,'8- TR Yıllar Birim İhracatı'!$A:$H,7,0)</f>
        <v>#N/A</v>
      </c>
      <c r="BP156" s="75" t="e">
        <f>VLOOKUP($A:$A,'8- TR Yıllar Birim İhracatı'!$A:$H,8,0)</f>
        <v>#N/A</v>
      </c>
      <c r="BQ156" s="71">
        <f>VLOOKUP($A:$A,'9-Dünya Yıllar Birim İthalatı'!$A:$N,2,0)</f>
        <v>0</v>
      </c>
      <c r="BR156" s="75">
        <f>VLOOKUP($A:$A,'9-Dünya Yıllar Birim İthalatı'!$A:$N,3,0)</f>
        <v>0</v>
      </c>
      <c r="BS156" s="71">
        <f>VLOOKUP($A:$A,'9-Dünya Yıllar Birim İthalatı'!$A:$N,4,0)</f>
        <v>0</v>
      </c>
      <c r="BT156" s="75" t="str">
        <f>VLOOKUP($A:$A,'9-Dünya Yıllar Birim İthalatı'!$A:$N,5,0)</f>
        <v>US Dollar/1000 square meters</v>
      </c>
      <c r="BU156" s="71">
        <f>VLOOKUP($A:$A,'9-Dünya Yıllar Birim İthalatı'!$A:$N,6,0)</f>
        <v>0</v>
      </c>
      <c r="BV156" s="75">
        <f>VLOOKUP($A:$A,'9-Dünya Yıllar Birim İthalatı'!$A:$N,7,0)</f>
        <v>0</v>
      </c>
      <c r="BW156" s="71">
        <f>VLOOKUP($A:$A,'9-Dünya Yıllar Birim İthalatı'!$A:$N,8,0)</f>
        <v>0</v>
      </c>
      <c r="BX156" s="75">
        <f>VLOOKUP($A:$A,'9-Dünya Yıllar Birim İthalatı'!$A:$N,9,0)</f>
        <v>0</v>
      </c>
      <c r="BY156" s="71">
        <f>VLOOKUP($A:$A,'9-Dünya Yıllar Birim İthalatı'!$A:$N,10,0)</f>
        <v>0</v>
      </c>
      <c r="BZ156" s="75">
        <f>VLOOKUP($A:$A,'9-Dünya Yıllar Birim İthalatı'!$A:$N,11,0)</f>
        <v>0</v>
      </c>
      <c r="CA156" s="71">
        <f>VLOOKUP($A:$A,'9-Dünya Yıllar Birim İthalatı'!$A:$N,12,0)</f>
        <v>0</v>
      </c>
      <c r="CB156" s="75">
        <f>VLOOKUP($A:$A,'9-Dünya Yıllar Birim İthalatı'!$A:$N,13,0)</f>
        <v>0</v>
      </c>
      <c r="CC156" s="71">
        <f>VLOOKUP($A:$A,'9-Dünya Yıllar Birim İthalatı'!$A:$N,14,0)</f>
        <v>0</v>
      </c>
    </row>
    <row r="157" spans="1:81" ht="27.6" x14ac:dyDescent="0.3">
      <c r="A157" s="69" t="s">
        <v>19</v>
      </c>
      <c r="B157" s="73">
        <v>0</v>
      </c>
      <c r="C157" s="73">
        <v>0</v>
      </c>
      <c r="D157" s="73">
        <v>23</v>
      </c>
      <c r="E157" s="73">
        <v>0</v>
      </c>
      <c r="F157" s="74">
        <v>0</v>
      </c>
      <c r="G157" s="73" t="e">
        <f t="shared" si="10"/>
        <v>#DIV/0!</v>
      </c>
      <c r="H157" s="74">
        <f t="shared" si="11"/>
        <v>0</v>
      </c>
      <c r="I157" s="69" t="e">
        <f>VLOOKUP($A:$A,'2- Dünya Çeyrek Yıllar İthalatı'!$A:$F,2,0)</f>
        <v>#N/A</v>
      </c>
      <c r="J157" s="69" t="e">
        <f>VLOOKUP($A:$A,'2- Dünya Çeyrek Yıllar İthalatı'!$A:$F,3,0)</f>
        <v>#N/A</v>
      </c>
      <c r="K157" s="69" t="e">
        <f>VLOOKUP($A:$A,'2- Dünya Çeyrek Yıllar İthalatı'!$A:$F,4,0)</f>
        <v>#N/A</v>
      </c>
      <c r="L157" s="69" t="e">
        <f>VLOOKUP($A:$A,'2- Dünya Çeyrek Yıllar İthalatı'!$A:$F,5,0)</f>
        <v>#N/A</v>
      </c>
      <c r="M157" s="69" t="e">
        <f>VLOOKUP($A:$A,'2- Dünya Çeyrek Yıllar İthalatı'!$A:$F,6,0)</f>
        <v>#N/A</v>
      </c>
      <c r="N157" s="69" t="e">
        <f t="shared" si="12"/>
        <v>#N/A</v>
      </c>
      <c r="O157" s="69" t="e">
        <f>VLOOKUP($A:$A,'3-TR İhracat Göstergeleri'!$A:$P,2,0)</f>
        <v>#N/A</v>
      </c>
      <c r="P157" s="73" t="e">
        <f>VLOOKUP($A:$A,'3-TR İhracat Göstergeleri'!$A:$P,3,0)</f>
        <v>#N/A</v>
      </c>
      <c r="Q157" s="69" t="e">
        <f>VLOOKUP($A:$A,'3-TR İhracat Göstergeleri'!$A:$P,4,0)</f>
        <v>#N/A</v>
      </c>
      <c r="R157" s="73" t="e">
        <f>VLOOKUP($A:$A,'3-TR İhracat Göstergeleri'!$A:$P,5,0)</f>
        <v>#N/A</v>
      </c>
      <c r="S157" s="69" t="e">
        <f>VLOOKUP($A:$A,'3-TR İhracat Göstergeleri'!$A:$P,6,0)</f>
        <v>#N/A</v>
      </c>
      <c r="T157" s="73" t="e">
        <f>VLOOKUP($A:$A,'3-TR İhracat Göstergeleri'!$A:$P,7,0)</f>
        <v>#N/A</v>
      </c>
      <c r="U157" s="69" t="e">
        <f>VLOOKUP($A:$A,'3-TR İhracat Göstergeleri'!$A:$P,8,0)</f>
        <v>#N/A</v>
      </c>
      <c r="V157" s="73" t="e">
        <f>VLOOKUP($A:$A,'3-TR İhracat Göstergeleri'!$A:$P,9,0)</f>
        <v>#N/A</v>
      </c>
      <c r="W157" s="69" t="e">
        <f>VLOOKUP($A:$A,'3-TR İhracat Göstergeleri'!$A:$P,10,0)</f>
        <v>#N/A</v>
      </c>
      <c r="X157" s="73" t="e">
        <f>VLOOKUP($A:$A,'3-TR İhracat Göstergeleri'!$A:$P,11,0)</f>
        <v>#N/A</v>
      </c>
      <c r="Y157" s="69" t="e">
        <f>VLOOKUP($A:$A,'3-TR İhracat Göstergeleri'!$A:$P,12,0)</f>
        <v>#N/A</v>
      </c>
      <c r="Z157" s="73" t="e">
        <f>VLOOKUP($A:$A,'3-TR İhracat Göstergeleri'!$A:$P,13,0)</f>
        <v>#N/A</v>
      </c>
      <c r="AA157" s="69" t="e">
        <f>VLOOKUP($A:$A,'3-TR İhracat Göstergeleri'!$A:$P,14,0)</f>
        <v>#N/A</v>
      </c>
      <c r="AB157" s="73" t="e">
        <f>VLOOKUP($A:$A,'3-TR İhracat Göstergeleri'!$A:$P,15,0)</f>
        <v>#N/A</v>
      </c>
      <c r="AC157" s="69" t="e">
        <f>VLOOKUP($A:$A,'3-TR İhracat Göstergeleri'!$A:$P,16,0)</f>
        <v>#N/A</v>
      </c>
      <c r="AD157" s="73" t="e">
        <f>VLOOKUP($A:$A,'4-Dünya İthahalat Göstergeleri'!$A:$M,2,0)</f>
        <v>#N/A</v>
      </c>
      <c r="AE157" s="69" t="e">
        <f>VLOOKUP($A:$A,'4-Dünya İthahalat Göstergeleri'!$A:$M,3,0)</f>
        <v>#N/A</v>
      </c>
      <c r="AF157" s="73" t="e">
        <f>VLOOKUP($A:$A,'4-Dünya İthahalat Göstergeleri'!$A:$M,4,0)</f>
        <v>#N/A</v>
      </c>
      <c r="AG157" s="69" t="e">
        <f>VLOOKUP($A:$A,'4-Dünya İthahalat Göstergeleri'!$A:$M,5,0)</f>
        <v>#N/A</v>
      </c>
      <c r="AH157" s="73" t="e">
        <f>VLOOKUP($A:$A,'4-Dünya İthahalat Göstergeleri'!$A:$M,6,0)</f>
        <v>#N/A</v>
      </c>
      <c r="AI157" s="69" t="e">
        <f>VLOOKUP($A:$A,'4-Dünya İthahalat Göstergeleri'!$A:$M,7,0)</f>
        <v>#N/A</v>
      </c>
      <c r="AJ157" s="73" t="e">
        <f>VLOOKUP($A:$A,'4-Dünya İthahalat Göstergeleri'!$A:$M,8,0)</f>
        <v>#N/A</v>
      </c>
      <c r="AK157" s="69" t="e">
        <f>VLOOKUP($A:$A,'4-Dünya İthahalat Göstergeleri'!$A:$M,9,0)</f>
        <v>#N/A</v>
      </c>
      <c r="AL157" s="73" t="e">
        <f>VLOOKUP($A:$A,'4-Dünya İthahalat Göstergeleri'!$A:$M,10,0)</f>
        <v>#N/A</v>
      </c>
      <c r="AM157" s="69" t="e">
        <f>VLOOKUP($A:$A,'4-Dünya İthahalat Göstergeleri'!$A:$M,11,0)</f>
        <v>#N/A</v>
      </c>
      <c r="AN157" s="73" t="e">
        <f>VLOOKUP($A:$A,'4-Dünya İthahalat Göstergeleri'!$A:$M,12,0)</f>
        <v>#N/A</v>
      </c>
      <c r="AO157" s="69" t="e">
        <f>VLOOKUP($A:$A,'4-Dünya İthahalat Göstergeleri'!$A:$M,13,0)</f>
        <v>#N/A</v>
      </c>
      <c r="AP157" s="73" t="e">
        <f>VLOOKUP($A:$A,'5-Dünya Yıllar İhracatı'!$A:$F,2,0)</f>
        <v>#N/A</v>
      </c>
      <c r="AQ157" s="69" t="e">
        <f>VLOOKUP($A:$A,'5-Dünya Yıllar İhracatı'!$A:$F,3,0)</f>
        <v>#N/A</v>
      </c>
      <c r="AR157" s="73" t="e">
        <f>VLOOKUP($A:$A,'5-Dünya Yıllar İhracatı'!$A:$F,4,0)</f>
        <v>#N/A</v>
      </c>
      <c r="AS157" s="69" t="e">
        <f>VLOOKUP($A:$A,'5-Dünya Yıllar İhracatı'!$A:$F,5,0)</f>
        <v>#N/A</v>
      </c>
      <c r="AT157" s="73" t="e">
        <f>VLOOKUP($A:$A,'5-Dünya Yıllar İhracatı'!$A:$F,6,0)</f>
        <v>#N/A</v>
      </c>
      <c r="AU157" s="69" t="e">
        <f t="shared" si="13"/>
        <v>#N/A</v>
      </c>
      <c r="AV157" s="73" t="e">
        <f t="shared" si="14"/>
        <v>#N/A</v>
      </c>
      <c r="AW157" s="69">
        <f>VLOOKUP($A:$A,'6-TR Yıllar İhracatı'!$A:$H,2,0)</f>
        <v>0</v>
      </c>
      <c r="AX157" s="73">
        <f>VLOOKUP($A:$A,'6-TR Yıllar İhracatı'!$A:$H,3,0)</f>
        <v>0</v>
      </c>
      <c r="AY157" s="69">
        <f>VLOOKUP($A:$A,'6-TR Yıllar İhracatı'!$A:$H,4,0)</f>
        <v>2</v>
      </c>
      <c r="AZ157" s="73">
        <f>VLOOKUP($A:$A,'6-TR Yıllar İhracatı'!$A:$H,5,0)</f>
        <v>0</v>
      </c>
      <c r="BA157" s="69">
        <f>VLOOKUP($A:$A,'6-TR Yıllar İhracatı'!$A:$H,6,0)</f>
        <v>0</v>
      </c>
      <c r="BB157" s="73" t="e">
        <f>VLOOKUP($A:$A,'6-TR Yıllar İhracatı'!$A:$H,7,0)</f>
        <v>#DIV/0!</v>
      </c>
      <c r="BC157" s="69">
        <f>VLOOKUP($A:$A,'6-TR Yıllar İhracatı'!$A:$H,8,0)</f>
        <v>0</v>
      </c>
      <c r="BD157" s="73" t="e">
        <f>VLOOKUP($A:$A,'7-TR Çeyrek Yıllar İhracatı'!$A:$H,2,0)</f>
        <v>#N/A</v>
      </c>
      <c r="BE157" s="69" t="e">
        <f>VLOOKUP($A:$A,'7-TR Çeyrek Yıllar İhracatı'!$A:$H,3,0)</f>
        <v>#N/A</v>
      </c>
      <c r="BF157" s="73" t="e">
        <f>VLOOKUP($A:$A,'7-TR Çeyrek Yıllar İhracatı'!$A:$H,4,0)</f>
        <v>#N/A</v>
      </c>
      <c r="BG157" s="69" t="e">
        <f>VLOOKUP($A:$A,'7-TR Çeyrek Yıllar İhracatı'!$A:$H,5,0)</f>
        <v>#N/A</v>
      </c>
      <c r="BH157" s="73" t="e">
        <f>VLOOKUP($A:$A,'7-TR Çeyrek Yıllar İhracatı'!$A:$H,6,0)</f>
        <v>#N/A</v>
      </c>
      <c r="BI157" s="69" t="e">
        <f>VLOOKUP($A:$A,'7-TR Çeyrek Yıllar İhracatı'!$A:$H,7,0)</f>
        <v>#N/A</v>
      </c>
      <c r="BJ157" s="73">
        <f>VLOOKUP($A:$A,'8- TR Yıllar Birim İhracatı'!$A:$H,2,0)</f>
        <v>0</v>
      </c>
      <c r="BK157" s="69">
        <f>VLOOKUP($A:$A,'8- TR Yıllar Birim İhracatı'!$A:$H,3,0)</f>
        <v>0</v>
      </c>
      <c r="BL157" s="73">
        <f>VLOOKUP($A:$A,'8- TR Yıllar Birim İhracatı'!$A:$H,4,0)</f>
        <v>2000</v>
      </c>
      <c r="BM157" s="69">
        <f>VLOOKUP($A:$A,'8- TR Yıllar Birim İhracatı'!$A:$H,5,0)</f>
        <v>0</v>
      </c>
      <c r="BN157" s="73">
        <f>VLOOKUP($A:$A,'8- TR Yıllar Birim İhracatı'!$A:$H,6,0)</f>
        <v>0</v>
      </c>
      <c r="BO157" s="69">
        <f>VLOOKUP($A:$A,'8- TR Yıllar Birim İhracatı'!$A:$H,7,0)</f>
        <v>0</v>
      </c>
      <c r="BP157" s="73">
        <f>VLOOKUP($A:$A,'8- TR Yıllar Birim İhracatı'!$A:$H,8,0)</f>
        <v>0</v>
      </c>
      <c r="BQ157" s="69">
        <f>VLOOKUP($A:$A,'9-Dünya Yıllar Birim İthalatı'!$A:$N,2,0)</f>
        <v>0</v>
      </c>
      <c r="BR157" s="73">
        <f>VLOOKUP($A:$A,'9-Dünya Yıllar Birim İthalatı'!$A:$N,3,0)</f>
        <v>0</v>
      </c>
      <c r="BS157" s="69">
        <f>VLOOKUP($A:$A,'9-Dünya Yıllar Birim İthalatı'!$A:$N,4,0)</f>
        <v>0</v>
      </c>
      <c r="BT157" s="73">
        <f>VLOOKUP($A:$A,'9-Dünya Yıllar Birim İthalatı'!$A:$N,5,0)</f>
        <v>0</v>
      </c>
      <c r="BU157" s="69">
        <f>VLOOKUP($A:$A,'9-Dünya Yıllar Birim İthalatı'!$A:$N,6,0)</f>
        <v>299</v>
      </c>
      <c r="BV157" s="73" t="str">
        <f>VLOOKUP($A:$A,'9-Dünya Yıllar Birim İthalatı'!$A:$N,7,0)</f>
        <v>US Dollar/Tons</v>
      </c>
      <c r="BW157" s="69">
        <f>VLOOKUP($A:$A,'9-Dünya Yıllar Birim İthalatı'!$A:$N,8,0)</f>
        <v>0</v>
      </c>
      <c r="BX157" s="73">
        <f>VLOOKUP($A:$A,'9-Dünya Yıllar Birim İthalatı'!$A:$N,9,0)</f>
        <v>0</v>
      </c>
      <c r="BY157" s="69">
        <f>VLOOKUP($A:$A,'9-Dünya Yıllar Birim İthalatı'!$A:$N,10,0)</f>
        <v>0</v>
      </c>
      <c r="BZ157" s="73">
        <f>VLOOKUP($A:$A,'9-Dünya Yıllar Birim İthalatı'!$A:$N,11,0)</f>
        <v>0</v>
      </c>
      <c r="CA157" s="69">
        <f>VLOOKUP($A:$A,'9-Dünya Yıllar Birim İthalatı'!$A:$N,12,0)</f>
        <v>0</v>
      </c>
      <c r="CB157" s="73">
        <f>VLOOKUP($A:$A,'9-Dünya Yıllar Birim İthalatı'!$A:$N,13,0)</f>
        <v>0</v>
      </c>
      <c r="CC157" s="69">
        <f>VLOOKUP($A:$A,'9-Dünya Yıllar Birim İthalatı'!$A:$N,14,0)</f>
        <v>0</v>
      </c>
    </row>
    <row r="158" spans="1:81" ht="27.6" x14ac:dyDescent="0.3">
      <c r="A158" s="71" t="s">
        <v>18</v>
      </c>
      <c r="B158" s="75"/>
      <c r="C158" s="75"/>
      <c r="D158" s="75"/>
      <c r="E158" s="72">
        <v>13</v>
      </c>
      <c r="F158" s="76"/>
      <c r="G158" s="72">
        <f t="shared" si="10"/>
        <v>-100</v>
      </c>
      <c r="H158" s="76">
        <f t="shared" si="11"/>
        <v>0</v>
      </c>
      <c r="I158" s="71" t="e">
        <f>VLOOKUP($A:$A,'2- Dünya Çeyrek Yıllar İthalatı'!$A:$F,2,0)</f>
        <v>#N/A</v>
      </c>
      <c r="J158" s="71" t="e">
        <f>VLOOKUP($A:$A,'2- Dünya Çeyrek Yıllar İthalatı'!$A:$F,3,0)</f>
        <v>#N/A</v>
      </c>
      <c r="K158" s="71" t="e">
        <f>VLOOKUP($A:$A,'2- Dünya Çeyrek Yıllar İthalatı'!$A:$F,4,0)</f>
        <v>#N/A</v>
      </c>
      <c r="L158" s="71" t="e">
        <f>VLOOKUP($A:$A,'2- Dünya Çeyrek Yıllar İthalatı'!$A:$F,5,0)</f>
        <v>#N/A</v>
      </c>
      <c r="M158" s="71" t="e">
        <f>VLOOKUP($A:$A,'2- Dünya Çeyrek Yıllar İthalatı'!$A:$F,6,0)</f>
        <v>#N/A</v>
      </c>
      <c r="N158" s="71" t="e">
        <f t="shared" si="12"/>
        <v>#N/A</v>
      </c>
      <c r="O158" s="71" t="e">
        <f>VLOOKUP($A:$A,'3-TR İhracat Göstergeleri'!$A:$P,2,0)</f>
        <v>#N/A</v>
      </c>
      <c r="P158" s="75" t="e">
        <f>VLOOKUP($A:$A,'3-TR İhracat Göstergeleri'!$A:$P,3,0)</f>
        <v>#N/A</v>
      </c>
      <c r="Q158" s="71" t="e">
        <f>VLOOKUP($A:$A,'3-TR İhracat Göstergeleri'!$A:$P,4,0)</f>
        <v>#N/A</v>
      </c>
      <c r="R158" s="75" t="e">
        <f>VLOOKUP($A:$A,'3-TR İhracat Göstergeleri'!$A:$P,5,0)</f>
        <v>#N/A</v>
      </c>
      <c r="S158" s="71" t="e">
        <f>VLOOKUP($A:$A,'3-TR İhracat Göstergeleri'!$A:$P,6,0)</f>
        <v>#N/A</v>
      </c>
      <c r="T158" s="75" t="e">
        <f>VLOOKUP($A:$A,'3-TR İhracat Göstergeleri'!$A:$P,7,0)</f>
        <v>#N/A</v>
      </c>
      <c r="U158" s="71" t="e">
        <f>VLOOKUP($A:$A,'3-TR İhracat Göstergeleri'!$A:$P,8,0)</f>
        <v>#N/A</v>
      </c>
      <c r="V158" s="75" t="e">
        <f>VLOOKUP($A:$A,'3-TR İhracat Göstergeleri'!$A:$P,9,0)</f>
        <v>#N/A</v>
      </c>
      <c r="W158" s="71" t="e">
        <f>VLOOKUP($A:$A,'3-TR İhracat Göstergeleri'!$A:$P,10,0)</f>
        <v>#N/A</v>
      </c>
      <c r="X158" s="75" t="e">
        <f>VLOOKUP($A:$A,'3-TR İhracat Göstergeleri'!$A:$P,11,0)</f>
        <v>#N/A</v>
      </c>
      <c r="Y158" s="71" t="e">
        <f>VLOOKUP($A:$A,'3-TR İhracat Göstergeleri'!$A:$P,12,0)</f>
        <v>#N/A</v>
      </c>
      <c r="Z158" s="75" t="e">
        <f>VLOOKUP($A:$A,'3-TR İhracat Göstergeleri'!$A:$P,13,0)</f>
        <v>#N/A</v>
      </c>
      <c r="AA158" s="71" t="e">
        <f>VLOOKUP($A:$A,'3-TR İhracat Göstergeleri'!$A:$P,14,0)</f>
        <v>#N/A</v>
      </c>
      <c r="AB158" s="75" t="e">
        <f>VLOOKUP($A:$A,'3-TR İhracat Göstergeleri'!$A:$P,15,0)</f>
        <v>#N/A</v>
      </c>
      <c r="AC158" s="71" t="e">
        <f>VLOOKUP($A:$A,'3-TR İhracat Göstergeleri'!$A:$P,16,0)</f>
        <v>#N/A</v>
      </c>
      <c r="AD158" s="75" t="e">
        <f>VLOOKUP($A:$A,'4-Dünya İthahalat Göstergeleri'!$A:$M,2,0)</f>
        <v>#N/A</v>
      </c>
      <c r="AE158" s="71" t="e">
        <f>VLOOKUP($A:$A,'4-Dünya İthahalat Göstergeleri'!$A:$M,3,0)</f>
        <v>#N/A</v>
      </c>
      <c r="AF158" s="75" t="e">
        <f>VLOOKUP($A:$A,'4-Dünya İthahalat Göstergeleri'!$A:$M,4,0)</f>
        <v>#N/A</v>
      </c>
      <c r="AG158" s="71" t="e">
        <f>VLOOKUP($A:$A,'4-Dünya İthahalat Göstergeleri'!$A:$M,5,0)</f>
        <v>#N/A</v>
      </c>
      <c r="AH158" s="75" t="e">
        <f>VLOOKUP($A:$A,'4-Dünya İthahalat Göstergeleri'!$A:$M,6,0)</f>
        <v>#N/A</v>
      </c>
      <c r="AI158" s="71" t="e">
        <f>VLOOKUP($A:$A,'4-Dünya İthahalat Göstergeleri'!$A:$M,7,0)</f>
        <v>#N/A</v>
      </c>
      <c r="AJ158" s="75" t="e">
        <f>VLOOKUP($A:$A,'4-Dünya İthahalat Göstergeleri'!$A:$M,8,0)</f>
        <v>#N/A</v>
      </c>
      <c r="AK158" s="71" t="e">
        <f>VLOOKUP($A:$A,'4-Dünya İthahalat Göstergeleri'!$A:$M,9,0)</f>
        <v>#N/A</v>
      </c>
      <c r="AL158" s="75" t="e">
        <f>VLOOKUP($A:$A,'4-Dünya İthahalat Göstergeleri'!$A:$M,10,0)</f>
        <v>#N/A</v>
      </c>
      <c r="AM158" s="71" t="e">
        <f>VLOOKUP($A:$A,'4-Dünya İthahalat Göstergeleri'!$A:$M,11,0)</f>
        <v>#N/A</v>
      </c>
      <c r="AN158" s="75" t="e">
        <f>VLOOKUP($A:$A,'4-Dünya İthahalat Göstergeleri'!$A:$M,12,0)</f>
        <v>#N/A</v>
      </c>
      <c r="AO158" s="71" t="e">
        <f>VLOOKUP($A:$A,'4-Dünya İthahalat Göstergeleri'!$A:$M,13,0)</f>
        <v>#N/A</v>
      </c>
      <c r="AP158" s="75">
        <f>VLOOKUP($A:$A,'5-Dünya Yıllar İhracatı'!$A:$F,2,0)</f>
        <v>0</v>
      </c>
      <c r="AQ158" s="71">
        <f>VLOOKUP($A:$A,'5-Dünya Yıllar İhracatı'!$A:$F,3,0)</f>
        <v>1</v>
      </c>
      <c r="AR158" s="75">
        <f>VLOOKUP($A:$A,'5-Dünya Yıllar İhracatı'!$A:$F,4,0)</f>
        <v>280</v>
      </c>
      <c r="AS158" s="71">
        <f>VLOOKUP($A:$A,'5-Dünya Yıllar İhracatı'!$A:$F,5,0)</f>
        <v>98</v>
      </c>
      <c r="AT158" s="75">
        <f>VLOOKUP($A:$A,'5-Dünya Yıllar İhracatı'!$A:$F,6,0)</f>
        <v>0</v>
      </c>
      <c r="AU158" s="71">
        <f t="shared" si="13"/>
        <v>-100</v>
      </c>
      <c r="AV158" s="75">
        <f t="shared" si="14"/>
        <v>410.00132021615127</v>
      </c>
      <c r="AW158" s="71" t="e">
        <f>VLOOKUP($A:$A,'6-TR Yıllar İhracatı'!$A:$H,2,0)</f>
        <v>#N/A</v>
      </c>
      <c r="AX158" s="75" t="e">
        <f>VLOOKUP($A:$A,'6-TR Yıllar İhracatı'!$A:$H,3,0)</f>
        <v>#N/A</v>
      </c>
      <c r="AY158" s="71" t="e">
        <f>VLOOKUP($A:$A,'6-TR Yıllar İhracatı'!$A:$H,4,0)</f>
        <v>#N/A</v>
      </c>
      <c r="AZ158" s="75" t="e">
        <f>VLOOKUP($A:$A,'6-TR Yıllar İhracatı'!$A:$H,5,0)</f>
        <v>#N/A</v>
      </c>
      <c r="BA158" s="71" t="e">
        <f>VLOOKUP($A:$A,'6-TR Yıllar İhracatı'!$A:$H,6,0)</f>
        <v>#N/A</v>
      </c>
      <c r="BB158" s="75" t="e">
        <f>VLOOKUP($A:$A,'6-TR Yıllar İhracatı'!$A:$H,7,0)</f>
        <v>#N/A</v>
      </c>
      <c r="BC158" s="71" t="e">
        <f>VLOOKUP($A:$A,'6-TR Yıllar İhracatı'!$A:$H,8,0)</f>
        <v>#N/A</v>
      </c>
      <c r="BD158" s="75" t="e">
        <f>VLOOKUP($A:$A,'7-TR Çeyrek Yıllar İhracatı'!$A:$H,2,0)</f>
        <v>#N/A</v>
      </c>
      <c r="BE158" s="71" t="e">
        <f>VLOOKUP($A:$A,'7-TR Çeyrek Yıllar İhracatı'!$A:$H,3,0)</f>
        <v>#N/A</v>
      </c>
      <c r="BF158" s="75" t="e">
        <f>VLOOKUP($A:$A,'7-TR Çeyrek Yıllar İhracatı'!$A:$H,4,0)</f>
        <v>#N/A</v>
      </c>
      <c r="BG158" s="71" t="e">
        <f>VLOOKUP($A:$A,'7-TR Çeyrek Yıllar İhracatı'!$A:$H,5,0)</f>
        <v>#N/A</v>
      </c>
      <c r="BH158" s="75" t="e">
        <f>VLOOKUP($A:$A,'7-TR Çeyrek Yıllar İhracatı'!$A:$H,6,0)</f>
        <v>#N/A</v>
      </c>
      <c r="BI158" s="71" t="e">
        <f>VLOOKUP($A:$A,'7-TR Çeyrek Yıllar İhracatı'!$A:$H,7,0)</f>
        <v>#N/A</v>
      </c>
      <c r="BJ158" s="75" t="e">
        <f>VLOOKUP($A:$A,'8- TR Yıllar Birim İhracatı'!$A:$H,2,0)</f>
        <v>#N/A</v>
      </c>
      <c r="BK158" s="71" t="e">
        <f>VLOOKUP($A:$A,'8- TR Yıllar Birim İhracatı'!$A:$H,3,0)</f>
        <v>#N/A</v>
      </c>
      <c r="BL158" s="75" t="e">
        <f>VLOOKUP($A:$A,'8- TR Yıllar Birim İhracatı'!$A:$H,4,0)</f>
        <v>#N/A</v>
      </c>
      <c r="BM158" s="71" t="e">
        <f>VLOOKUP($A:$A,'8- TR Yıllar Birim İhracatı'!$A:$H,5,0)</f>
        <v>#N/A</v>
      </c>
      <c r="BN158" s="75" t="e">
        <f>VLOOKUP($A:$A,'8- TR Yıllar Birim İhracatı'!$A:$H,6,0)</f>
        <v>#N/A</v>
      </c>
      <c r="BO158" s="71" t="e">
        <f>VLOOKUP($A:$A,'8- TR Yıllar Birim İhracatı'!$A:$H,7,0)</f>
        <v>#N/A</v>
      </c>
      <c r="BP158" s="75" t="e">
        <f>VLOOKUP($A:$A,'8- TR Yıllar Birim İhracatı'!$A:$H,8,0)</f>
        <v>#N/A</v>
      </c>
      <c r="BQ158" s="71">
        <f>VLOOKUP($A:$A,'9-Dünya Yıllar Birim İthalatı'!$A:$N,2,0)</f>
        <v>0</v>
      </c>
      <c r="BR158" s="75">
        <f>VLOOKUP($A:$A,'9-Dünya Yıllar Birim İthalatı'!$A:$N,3,0)</f>
        <v>0</v>
      </c>
      <c r="BS158" s="71">
        <f>VLOOKUP($A:$A,'9-Dünya Yıllar Birim İthalatı'!$A:$N,4,0)</f>
        <v>0</v>
      </c>
      <c r="BT158" s="75">
        <f>VLOOKUP($A:$A,'9-Dünya Yıllar Birim İthalatı'!$A:$N,5,0)</f>
        <v>0</v>
      </c>
      <c r="BU158" s="71">
        <f>VLOOKUP($A:$A,'9-Dünya Yıllar Birim İthalatı'!$A:$N,6,0)</f>
        <v>0</v>
      </c>
      <c r="BV158" s="75">
        <f>VLOOKUP($A:$A,'9-Dünya Yıllar Birim İthalatı'!$A:$N,7,0)</f>
        <v>0</v>
      </c>
      <c r="BW158" s="71">
        <f>VLOOKUP($A:$A,'9-Dünya Yıllar Birim İthalatı'!$A:$N,8,0)</f>
        <v>4333</v>
      </c>
      <c r="BX158" s="75" t="str">
        <f>VLOOKUP($A:$A,'9-Dünya Yıllar Birim İthalatı'!$A:$N,9,0)</f>
        <v>US Dollar/Tons</v>
      </c>
      <c r="BY158" s="71">
        <f>VLOOKUP($A:$A,'9-Dünya Yıllar Birim İthalatı'!$A:$N,10,0)</f>
        <v>0</v>
      </c>
      <c r="BZ158" s="75">
        <f>VLOOKUP($A:$A,'9-Dünya Yıllar Birim İthalatı'!$A:$N,11,0)</f>
        <v>0</v>
      </c>
      <c r="CA158" s="71">
        <f>VLOOKUP($A:$A,'9-Dünya Yıllar Birim İthalatı'!$A:$N,12,0)</f>
        <v>0</v>
      </c>
      <c r="CB158" s="75">
        <f>VLOOKUP($A:$A,'9-Dünya Yıllar Birim İthalatı'!$A:$N,13,0)</f>
        <v>0</v>
      </c>
      <c r="CC158" s="71">
        <f>VLOOKUP($A:$A,'9-Dünya Yıllar Birim İthalatı'!$A:$N,14,0)</f>
        <v>0</v>
      </c>
    </row>
    <row r="159" spans="1:81" ht="27.6" x14ac:dyDescent="0.3">
      <c r="A159" s="69" t="s">
        <v>17</v>
      </c>
      <c r="B159" s="77">
        <v>8</v>
      </c>
      <c r="C159" s="73"/>
      <c r="D159" s="73"/>
      <c r="E159" s="73"/>
      <c r="F159" s="74"/>
      <c r="G159" s="73" t="e">
        <f t="shared" si="10"/>
        <v>#DIV/0!</v>
      </c>
      <c r="H159" s="74">
        <f t="shared" si="11"/>
        <v>0</v>
      </c>
      <c r="I159" s="69" t="e">
        <f>VLOOKUP($A:$A,'2- Dünya Çeyrek Yıllar İthalatı'!$A:$F,2,0)</f>
        <v>#N/A</v>
      </c>
      <c r="J159" s="69" t="e">
        <f>VLOOKUP($A:$A,'2- Dünya Çeyrek Yıllar İthalatı'!$A:$F,3,0)</f>
        <v>#N/A</v>
      </c>
      <c r="K159" s="69" t="e">
        <f>VLOOKUP($A:$A,'2- Dünya Çeyrek Yıllar İthalatı'!$A:$F,4,0)</f>
        <v>#N/A</v>
      </c>
      <c r="L159" s="69" t="e">
        <f>VLOOKUP($A:$A,'2- Dünya Çeyrek Yıllar İthalatı'!$A:$F,5,0)</f>
        <v>#N/A</v>
      </c>
      <c r="M159" s="69" t="e">
        <f>VLOOKUP($A:$A,'2- Dünya Çeyrek Yıllar İthalatı'!$A:$F,6,0)</f>
        <v>#N/A</v>
      </c>
      <c r="N159" s="69" t="e">
        <f t="shared" si="12"/>
        <v>#N/A</v>
      </c>
      <c r="O159" s="69" t="e">
        <f>VLOOKUP($A:$A,'3-TR İhracat Göstergeleri'!$A:$P,2,0)</f>
        <v>#N/A</v>
      </c>
      <c r="P159" s="77" t="e">
        <f>VLOOKUP($A:$A,'3-TR İhracat Göstergeleri'!$A:$P,3,0)</f>
        <v>#N/A</v>
      </c>
      <c r="Q159" s="69" t="e">
        <f>VLOOKUP($A:$A,'3-TR İhracat Göstergeleri'!$A:$P,4,0)</f>
        <v>#N/A</v>
      </c>
      <c r="R159" s="77" t="e">
        <f>VLOOKUP($A:$A,'3-TR İhracat Göstergeleri'!$A:$P,5,0)</f>
        <v>#N/A</v>
      </c>
      <c r="S159" s="69" t="e">
        <f>VLOOKUP($A:$A,'3-TR İhracat Göstergeleri'!$A:$P,6,0)</f>
        <v>#N/A</v>
      </c>
      <c r="T159" s="77" t="e">
        <f>VLOOKUP($A:$A,'3-TR İhracat Göstergeleri'!$A:$P,7,0)</f>
        <v>#N/A</v>
      </c>
      <c r="U159" s="69" t="e">
        <f>VLOOKUP($A:$A,'3-TR İhracat Göstergeleri'!$A:$P,8,0)</f>
        <v>#N/A</v>
      </c>
      <c r="V159" s="77" t="e">
        <f>VLOOKUP($A:$A,'3-TR İhracat Göstergeleri'!$A:$P,9,0)</f>
        <v>#N/A</v>
      </c>
      <c r="W159" s="69" t="e">
        <f>VLOOKUP($A:$A,'3-TR İhracat Göstergeleri'!$A:$P,10,0)</f>
        <v>#N/A</v>
      </c>
      <c r="X159" s="77" t="e">
        <f>VLOOKUP($A:$A,'3-TR İhracat Göstergeleri'!$A:$P,11,0)</f>
        <v>#N/A</v>
      </c>
      <c r="Y159" s="69" t="e">
        <f>VLOOKUP($A:$A,'3-TR İhracat Göstergeleri'!$A:$P,12,0)</f>
        <v>#N/A</v>
      </c>
      <c r="Z159" s="77" t="e">
        <f>VLOOKUP($A:$A,'3-TR İhracat Göstergeleri'!$A:$P,13,0)</f>
        <v>#N/A</v>
      </c>
      <c r="AA159" s="69" t="e">
        <f>VLOOKUP($A:$A,'3-TR İhracat Göstergeleri'!$A:$P,14,0)</f>
        <v>#N/A</v>
      </c>
      <c r="AB159" s="77" t="e">
        <f>VLOOKUP($A:$A,'3-TR İhracat Göstergeleri'!$A:$P,15,0)</f>
        <v>#N/A</v>
      </c>
      <c r="AC159" s="69" t="e">
        <f>VLOOKUP($A:$A,'3-TR İhracat Göstergeleri'!$A:$P,16,0)</f>
        <v>#N/A</v>
      </c>
      <c r="AD159" s="77" t="e">
        <f>VLOOKUP($A:$A,'4-Dünya İthahalat Göstergeleri'!$A:$M,2,0)</f>
        <v>#N/A</v>
      </c>
      <c r="AE159" s="69" t="e">
        <f>VLOOKUP($A:$A,'4-Dünya İthahalat Göstergeleri'!$A:$M,3,0)</f>
        <v>#N/A</v>
      </c>
      <c r="AF159" s="77" t="e">
        <f>VLOOKUP($A:$A,'4-Dünya İthahalat Göstergeleri'!$A:$M,4,0)</f>
        <v>#N/A</v>
      </c>
      <c r="AG159" s="69" t="e">
        <f>VLOOKUP($A:$A,'4-Dünya İthahalat Göstergeleri'!$A:$M,5,0)</f>
        <v>#N/A</v>
      </c>
      <c r="AH159" s="77" t="e">
        <f>VLOOKUP($A:$A,'4-Dünya İthahalat Göstergeleri'!$A:$M,6,0)</f>
        <v>#N/A</v>
      </c>
      <c r="AI159" s="69" t="e">
        <f>VLOOKUP($A:$A,'4-Dünya İthahalat Göstergeleri'!$A:$M,7,0)</f>
        <v>#N/A</v>
      </c>
      <c r="AJ159" s="77" t="e">
        <f>VLOOKUP($A:$A,'4-Dünya İthahalat Göstergeleri'!$A:$M,8,0)</f>
        <v>#N/A</v>
      </c>
      <c r="AK159" s="69" t="e">
        <f>VLOOKUP($A:$A,'4-Dünya İthahalat Göstergeleri'!$A:$M,9,0)</f>
        <v>#N/A</v>
      </c>
      <c r="AL159" s="77" t="e">
        <f>VLOOKUP($A:$A,'4-Dünya İthahalat Göstergeleri'!$A:$M,10,0)</f>
        <v>#N/A</v>
      </c>
      <c r="AM159" s="69" t="e">
        <f>VLOOKUP($A:$A,'4-Dünya İthahalat Göstergeleri'!$A:$M,11,0)</f>
        <v>#N/A</v>
      </c>
      <c r="AN159" s="77" t="e">
        <f>VLOOKUP($A:$A,'4-Dünya İthahalat Göstergeleri'!$A:$M,12,0)</f>
        <v>#N/A</v>
      </c>
      <c r="AO159" s="69" t="e">
        <f>VLOOKUP($A:$A,'4-Dünya İthahalat Göstergeleri'!$A:$M,13,0)</f>
        <v>#N/A</v>
      </c>
      <c r="AP159" s="77" t="e">
        <f>VLOOKUP($A:$A,'5-Dünya Yıllar İhracatı'!$A:$F,2,0)</f>
        <v>#N/A</v>
      </c>
      <c r="AQ159" s="69" t="e">
        <f>VLOOKUP($A:$A,'5-Dünya Yıllar İhracatı'!$A:$F,3,0)</f>
        <v>#N/A</v>
      </c>
      <c r="AR159" s="77" t="e">
        <f>VLOOKUP($A:$A,'5-Dünya Yıllar İhracatı'!$A:$F,4,0)</f>
        <v>#N/A</v>
      </c>
      <c r="AS159" s="69" t="e">
        <f>VLOOKUP($A:$A,'5-Dünya Yıllar İhracatı'!$A:$F,5,0)</f>
        <v>#N/A</v>
      </c>
      <c r="AT159" s="77" t="e">
        <f>VLOOKUP($A:$A,'5-Dünya Yıllar İhracatı'!$A:$F,6,0)</f>
        <v>#N/A</v>
      </c>
      <c r="AU159" s="69" t="e">
        <f t="shared" si="13"/>
        <v>#N/A</v>
      </c>
      <c r="AV159" s="77" t="e">
        <f t="shared" si="14"/>
        <v>#N/A</v>
      </c>
      <c r="AW159" s="69" t="e">
        <f>VLOOKUP($A:$A,'6-TR Yıllar İhracatı'!$A:$H,2,0)</f>
        <v>#N/A</v>
      </c>
      <c r="AX159" s="77" t="e">
        <f>VLOOKUP($A:$A,'6-TR Yıllar İhracatı'!$A:$H,3,0)</f>
        <v>#N/A</v>
      </c>
      <c r="AY159" s="69" t="e">
        <f>VLOOKUP($A:$A,'6-TR Yıllar İhracatı'!$A:$H,4,0)</f>
        <v>#N/A</v>
      </c>
      <c r="AZ159" s="77" t="e">
        <f>VLOOKUP($A:$A,'6-TR Yıllar İhracatı'!$A:$H,5,0)</f>
        <v>#N/A</v>
      </c>
      <c r="BA159" s="69" t="e">
        <f>VLOOKUP($A:$A,'6-TR Yıllar İhracatı'!$A:$H,6,0)</f>
        <v>#N/A</v>
      </c>
      <c r="BB159" s="77" t="e">
        <f>VLOOKUP($A:$A,'6-TR Yıllar İhracatı'!$A:$H,7,0)</f>
        <v>#N/A</v>
      </c>
      <c r="BC159" s="69" t="e">
        <f>VLOOKUP($A:$A,'6-TR Yıllar İhracatı'!$A:$H,8,0)</f>
        <v>#N/A</v>
      </c>
      <c r="BD159" s="77" t="e">
        <f>VLOOKUP($A:$A,'7-TR Çeyrek Yıllar İhracatı'!$A:$H,2,0)</f>
        <v>#N/A</v>
      </c>
      <c r="BE159" s="69" t="e">
        <f>VLOOKUP($A:$A,'7-TR Çeyrek Yıllar İhracatı'!$A:$H,3,0)</f>
        <v>#N/A</v>
      </c>
      <c r="BF159" s="77" t="e">
        <f>VLOOKUP($A:$A,'7-TR Çeyrek Yıllar İhracatı'!$A:$H,4,0)</f>
        <v>#N/A</v>
      </c>
      <c r="BG159" s="69" t="e">
        <f>VLOOKUP($A:$A,'7-TR Çeyrek Yıllar İhracatı'!$A:$H,5,0)</f>
        <v>#N/A</v>
      </c>
      <c r="BH159" s="77" t="e">
        <f>VLOOKUP($A:$A,'7-TR Çeyrek Yıllar İhracatı'!$A:$H,6,0)</f>
        <v>#N/A</v>
      </c>
      <c r="BI159" s="69" t="e">
        <f>VLOOKUP($A:$A,'7-TR Çeyrek Yıllar İhracatı'!$A:$H,7,0)</f>
        <v>#N/A</v>
      </c>
      <c r="BJ159" s="77" t="e">
        <f>VLOOKUP($A:$A,'8- TR Yıllar Birim İhracatı'!$A:$H,2,0)</f>
        <v>#N/A</v>
      </c>
      <c r="BK159" s="69" t="e">
        <f>VLOOKUP($A:$A,'8- TR Yıllar Birim İhracatı'!$A:$H,3,0)</f>
        <v>#N/A</v>
      </c>
      <c r="BL159" s="77" t="e">
        <f>VLOOKUP($A:$A,'8- TR Yıllar Birim İhracatı'!$A:$H,4,0)</f>
        <v>#N/A</v>
      </c>
      <c r="BM159" s="69" t="e">
        <f>VLOOKUP($A:$A,'8- TR Yıllar Birim İhracatı'!$A:$H,5,0)</f>
        <v>#N/A</v>
      </c>
      <c r="BN159" s="77" t="e">
        <f>VLOOKUP($A:$A,'8- TR Yıllar Birim İhracatı'!$A:$H,6,0)</f>
        <v>#N/A</v>
      </c>
      <c r="BO159" s="69" t="e">
        <f>VLOOKUP($A:$A,'8- TR Yıllar Birim İhracatı'!$A:$H,7,0)</f>
        <v>#N/A</v>
      </c>
      <c r="BP159" s="77" t="e">
        <f>VLOOKUP($A:$A,'8- TR Yıllar Birim İhracatı'!$A:$H,8,0)</f>
        <v>#N/A</v>
      </c>
      <c r="BQ159" s="69">
        <f>VLOOKUP($A:$A,'9-Dünya Yıllar Birim İthalatı'!$A:$N,2,0)</f>
        <v>8000</v>
      </c>
      <c r="BR159" s="77" t="str">
        <f>VLOOKUP($A:$A,'9-Dünya Yıllar Birim İthalatı'!$A:$N,3,0)</f>
        <v>US Dollar/Tons</v>
      </c>
      <c r="BS159" s="69">
        <f>VLOOKUP($A:$A,'9-Dünya Yıllar Birim İthalatı'!$A:$N,4,0)</f>
        <v>0</v>
      </c>
      <c r="BT159" s="77">
        <f>VLOOKUP($A:$A,'9-Dünya Yıllar Birim İthalatı'!$A:$N,5,0)</f>
        <v>0</v>
      </c>
      <c r="BU159" s="69">
        <f>VLOOKUP($A:$A,'9-Dünya Yıllar Birim İthalatı'!$A:$N,6,0)</f>
        <v>0</v>
      </c>
      <c r="BV159" s="77">
        <f>VLOOKUP($A:$A,'9-Dünya Yıllar Birim İthalatı'!$A:$N,7,0)</f>
        <v>0</v>
      </c>
      <c r="BW159" s="69">
        <f>VLOOKUP($A:$A,'9-Dünya Yıllar Birim İthalatı'!$A:$N,8,0)</f>
        <v>0</v>
      </c>
      <c r="BX159" s="77">
        <f>VLOOKUP($A:$A,'9-Dünya Yıllar Birim İthalatı'!$A:$N,9,0)</f>
        <v>0</v>
      </c>
      <c r="BY159" s="69">
        <f>VLOOKUP($A:$A,'9-Dünya Yıllar Birim İthalatı'!$A:$N,10,0)</f>
        <v>0</v>
      </c>
      <c r="BZ159" s="77">
        <f>VLOOKUP($A:$A,'9-Dünya Yıllar Birim İthalatı'!$A:$N,11,0)</f>
        <v>0</v>
      </c>
      <c r="CA159" s="69">
        <f>VLOOKUP($A:$A,'9-Dünya Yıllar Birim İthalatı'!$A:$N,12,0)</f>
        <v>0</v>
      </c>
      <c r="CB159" s="77">
        <f>VLOOKUP($A:$A,'9-Dünya Yıllar Birim İthalatı'!$A:$N,13,0)</f>
        <v>0</v>
      </c>
      <c r="CC159" s="69">
        <f>VLOOKUP($A:$A,'9-Dünya Yıllar Birim İthalatı'!$A:$N,14,0)</f>
        <v>0</v>
      </c>
    </row>
    <row r="160" spans="1:81" ht="27.6" x14ac:dyDescent="0.3">
      <c r="A160" s="71" t="s">
        <v>16</v>
      </c>
      <c r="B160" s="75">
        <v>0</v>
      </c>
      <c r="C160" s="75">
        <v>0</v>
      </c>
      <c r="D160" s="75">
        <v>0</v>
      </c>
      <c r="E160" s="75">
        <v>4</v>
      </c>
      <c r="F160" s="76"/>
      <c r="G160" s="75">
        <f t="shared" si="10"/>
        <v>-100</v>
      </c>
      <c r="H160" s="76">
        <f t="shared" si="11"/>
        <v>0</v>
      </c>
      <c r="I160" s="71" t="e">
        <f>VLOOKUP($A:$A,'2- Dünya Çeyrek Yıllar İthalatı'!$A:$F,2,0)</f>
        <v>#N/A</v>
      </c>
      <c r="J160" s="71" t="e">
        <f>VLOOKUP($A:$A,'2- Dünya Çeyrek Yıllar İthalatı'!$A:$F,3,0)</f>
        <v>#N/A</v>
      </c>
      <c r="K160" s="71" t="e">
        <f>VLOOKUP($A:$A,'2- Dünya Çeyrek Yıllar İthalatı'!$A:$F,4,0)</f>
        <v>#N/A</v>
      </c>
      <c r="L160" s="71" t="e">
        <f>VLOOKUP($A:$A,'2- Dünya Çeyrek Yıllar İthalatı'!$A:$F,5,0)</f>
        <v>#N/A</v>
      </c>
      <c r="M160" s="71" t="e">
        <f>VLOOKUP($A:$A,'2- Dünya Çeyrek Yıllar İthalatı'!$A:$F,6,0)</f>
        <v>#N/A</v>
      </c>
      <c r="N160" s="71" t="e">
        <f t="shared" si="12"/>
        <v>#N/A</v>
      </c>
      <c r="O160" s="71" t="e">
        <f>VLOOKUP($A:$A,'3-TR İhracat Göstergeleri'!$A:$P,2,0)</f>
        <v>#N/A</v>
      </c>
      <c r="P160" s="75" t="e">
        <f>VLOOKUP($A:$A,'3-TR İhracat Göstergeleri'!$A:$P,3,0)</f>
        <v>#N/A</v>
      </c>
      <c r="Q160" s="71" t="e">
        <f>VLOOKUP($A:$A,'3-TR İhracat Göstergeleri'!$A:$P,4,0)</f>
        <v>#N/A</v>
      </c>
      <c r="R160" s="75" t="e">
        <f>VLOOKUP($A:$A,'3-TR İhracat Göstergeleri'!$A:$P,5,0)</f>
        <v>#N/A</v>
      </c>
      <c r="S160" s="71" t="e">
        <f>VLOOKUP($A:$A,'3-TR İhracat Göstergeleri'!$A:$P,6,0)</f>
        <v>#N/A</v>
      </c>
      <c r="T160" s="75" t="e">
        <f>VLOOKUP($A:$A,'3-TR İhracat Göstergeleri'!$A:$P,7,0)</f>
        <v>#N/A</v>
      </c>
      <c r="U160" s="71" t="e">
        <f>VLOOKUP($A:$A,'3-TR İhracat Göstergeleri'!$A:$P,8,0)</f>
        <v>#N/A</v>
      </c>
      <c r="V160" s="75" t="e">
        <f>VLOOKUP($A:$A,'3-TR İhracat Göstergeleri'!$A:$P,9,0)</f>
        <v>#N/A</v>
      </c>
      <c r="W160" s="71" t="e">
        <f>VLOOKUP($A:$A,'3-TR İhracat Göstergeleri'!$A:$P,10,0)</f>
        <v>#N/A</v>
      </c>
      <c r="X160" s="75" t="e">
        <f>VLOOKUP($A:$A,'3-TR İhracat Göstergeleri'!$A:$P,11,0)</f>
        <v>#N/A</v>
      </c>
      <c r="Y160" s="71" t="e">
        <f>VLOOKUP($A:$A,'3-TR İhracat Göstergeleri'!$A:$P,12,0)</f>
        <v>#N/A</v>
      </c>
      <c r="Z160" s="75" t="e">
        <f>VLOOKUP($A:$A,'3-TR İhracat Göstergeleri'!$A:$P,13,0)</f>
        <v>#N/A</v>
      </c>
      <c r="AA160" s="71" t="e">
        <f>VLOOKUP($A:$A,'3-TR İhracat Göstergeleri'!$A:$P,14,0)</f>
        <v>#N/A</v>
      </c>
      <c r="AB160" s="75" t="e">
        <f>VLOOKUP($A:$A,'3-TR İhracat Göstergeleri'!$A:$P,15,0)</f>
        <v>#N/A</v>
      </c>
      <c r="AC160" s="71" t="e">
        <f>VLOOKUP($A:$A,'3-TR İhracat Göstergeleri'!$A:$P,16,0)</f>
        <v>#N/A</v>
      </c>
      <c r="AD160" s="75" t="e">
        <f>VLOOKUP($A:$A,'4-Dünya İthahalat Göstergeleri'!$A:$M,2,0)</f>
        <v>#N/A</v>
      </c>
      <c r="AE160" s="71" t="e">
        <f>VLOOKUP($A:$A,'4-Dünya İthahalat Göstergeleri'!$A:$M,3,0)</f>
        <v>#N/A</v>
      </c>
      <c r="AF160" s="75" t="e">
        <f>VLOOKUP($A:$A,'4-Dünya İthahalat Göstergeleri'!$A:$M,4,0)</f>
        <v>#N/A</v>
      </c>
      <c r="AG160" s="71" t="e">
        <f>VLOOKUP($A:$A,'4-Dünya İthahalat Göstergeleri'!$A:$M,5,0)</f>
        <v>#N/A</v>
      </c>
      <c r="AH160" s="75" t="e">
        <f>VLOOKUP($A:$A,'4-Dünya İthahalat Göstergeleri'!$A:$M,6,0)</f>
        <v>#N/A</v>
      </c>
      <c r="AI160" s="71" t="e">
        <f>VLOOKUP($A:$A,'4-Dünya İthahalat Göstergeleri'!$A:$M,7,0)</f>
        <v>#N/A</v>
      </c>
      <c r="AJ160" s="75" t="e">
        <f>VLOOKUP($A:$A,'4-Dünya İthahalat Göstergeleri'!$A:$M,8,0)</f>
        <v>#N/A</v>
      </c>
      <c r="AK160" s="71" t="e">
        <f>VLOOKUP($A:$A,'4-Dünya İthahalat Göstergeleri'!$A:$M,9,0)</f>
        <v>#N/A</v>
      </c>
      <c r="AL160" s="75" t="e">
        <f>VLOOKUP($A:$A,'4-Dünya İthahalat Göstergeleri'!$A:$M,10,0)</f>
        <v>#N/A</v>
      </c>
      <c r="AM160" s="71" t="e">
        <f>VLOOKUP($A:$A,'4-Dünya İthahalat Göstergeleri'!$A:$M,11,0)</f>
        <v>#N/A</v>
      </c>
      <c r="AN160" s="75" t="e">
        <f>VLOOKUP($A:$A,'4-Dünya İthahalat Göstergeleri'!$A:$M,12,0)</f>
        <v>#N/A</v>
      </c>
      <c r="AO160" s="71" t="e">
        <f>VLOOKUP($A:$A,'4-Dünya İthahalat Göstergeleri'!$A:$M,13,0)</f>
        <v>#N/A</v>
      </c>
      <c r="AP160" s="75" t="e">
        <f>VLOOKUP($A:$A,'5-Dünya Yıllar İhracatı'!$A:$F,2,0)</f>
        <v>#N/A</v>
      </c>
      <c r="AQ160" s="71" t="e">
        <f>VLOOKUP($A:$A,'5-Dünya Yıllar İhracatı'!$A:$F,3,0)</f>
        <v>#N/A</v>
      </c>
      <c r="AR160" s="75" t="e">
        <f>VLOOKUP($A:$A,'5-Dünya Yıllar İhracatı'!$A:$F,4,0)</f>
        <v>#N/A</v>
      </c>
      <c r="AS160" s="71" t="e">
        <f>VLOOKUP($A:$A,'5-Dünya Yıllar İhracatı'!$A:$F,5,0)</f>
        <v>#N/A</v>
      </c>
      <c r="AT160" s="75" t="e">
        <f>VLOOKUP($A:$A,'5-Dünya Yıllar İhracatı'!$A:$F,6,0)</f>
        <v>#N/A</v>
      </c>
      <c r="AU160" s="71" t="e">
        <f t="shared" si="13"/>
        <v>#N/A</v>
      </c>
      <c r="AV160" s="75" t="e">
        <f t="shared" si="14"/>
        <v>#N/A</v>
      </c>
      <c r="AW160" s="71" t="e">
        <f>VLOOKUP($A:$A,'6-TR Yıllar İhracatı'!$A:$H,2,0)</f>
        <v>#N/A</v>
      </c>
      <c r="AX160" s="75" t="e">
        <f>VLOOKUP($A:$A,'6-TR Yıllar İhracatı'!$A:$H,3,0)</f>
        <v>#N/A</v>
      </c>
      <c r="AY160" s="71" t="e">
        <f>VLOOKUP($A:$A,'6-TR Yıllar İhracatı'!$A:$H,4,0)</f>
        <v>#N/A</v>
      </c>
      <c r="AZ160" s="75" t="e">
        <f>VLOOKUP($A:$A,'6-TR Yıllar İhracatı'!$A:$H,5,0)</f>
        <v>#N/A</v>
      </c>
      <c r="BA160" s="71" t="e">
        <f>VLOOKUP($A:$A,'6-TR Yıllar İhracatı'!$A:$H,6,0)</f>
        <v>#N/A</v>
      </c>
      <c r="BB160" s="75" t="e">
        <f>VLOOKUP($A:$A,'6-TR Yıllar İhracatı'!$A:$H,7,0)</f>
        <v>#N/A</v>
      </c>
      <c r="BC160" s="71" t="e">
        <f>VLOOKUP($A:$A,'6-TR Yıllar İhracatı'!$A:$H,8,0)</f>
        <v>#N/A</v>
      </c>
      <c r="BD160" s="75" t="e">
        <f>VLOOKUP($A:$A,'7-TR Çeyrek Yıllar İhracatı'!$A:$H,2,0)</f>
        <v>#N/A</v>
      </c>
      <c r="BE160" s="71" t="e">
        <f>VLOOKUP($A:$A,'7-TR Çeyrek Yıllar İhracatı'!$A:$H,3,0)</f>
        <v>#N/A</v>
      </c>
      <c r="BF160" s="75" t="e">
        <f>VLOOKUP($A:$A,'7-TR Çeyrek Yıllar İhracatı'!$A:$H,4,0)</f>
        <v>#N/A</v>
      </c>
      <c r="BG160" s="71" t="e">
        <f>VLOOKUP($A:$A,'7-TR Çeyrek Yıllar İhracatı'!$A:$H,5,0)</f>
        <v>#N/A</v>
      </c>
      <c r="BH160" s="75" t="e">
        <f>VLOOKUP($A:$A,'7-TR Çeyrek Yıllar İhracatı'!$A:$H,6,0)</f>
        <v>#N/A</v>
      </c>
      <c r="BI160" s="71" t="e">
        <f>VLOOKUP($A:$A,'7-TR Çeyrek Yıllar İhracatı'!$A:$H,7,0)</f>
        <v>#N/A</v>
      </c>
      <c r="BJ160" s="75" t="e">
        <f>VLOOKUP($A:$A,'8- TR Yıllar Birim İhracatı'!$A:$H,2,0)</f>
        <v>#N/A</v>
      </c>
      <c r="BK160" s="71" t="e">
        <f>VLOOKUP($A:$A,'8- TR Yıllar Birim İhracatı'!$A:$H,3,0)</f>
        <v>#N/A</v>
      </c>
      <c r="BL160" s="75" t="e">
        <f>VLOOKUP($A:$A,'8- TR Yıllar Birim İhracatı'!$A:$H,4,0)</f>
        <v>#N/A</v>
      </c>
      <c r="BM160" s="71" t="e">
        <f>VLOOKUP($A:$A,'8- TR Yıllar Birim İhracatı'!$A:$H,5,0)</f>
        <v>#N/A</v>
      </c>
      <c r="BN160" s="75" t="e">
        <f>VLOOKUP($A:$A,'8- TR Yıllar Birim İhracatı'!$A:$H,6,0)</f>
        <v>#N/A</v>
      </c>
      <c r="BO160" s="71" t="e">
        <f>VLOOKUP($A:$A,'8- TR Yıllar Birim İhracatı'!$A:$H,7,0)</f>
        <v>#N/A</v>
      </c>
      <c r="BP160" s="75" t="e">
        <f>VLOOKUP($A:$A,'8- TR Yıllar Birim İhracatı'!$A:$H,8,0)</f>
        <v>#N/A</v>
      </c>
      <c r="BQ160" s="71">
        <f>VLOOKUP($A:$A,'9-Dünya Yıllar Birim İthalatı'!$A:$N,2,0)</f>
        <v>0</v>
      </c>
      <c r="BR160" s="75">
        <f>VLOOKUP($A:$A,'9-Dünya Yıllar Birim İthalatı'!$A:$N,3,0)</f>
        <v>0</v>
      </c>
      <c r="BS160" s="71">
        <f>VLOOKUP($A:$A,'9-Dünya Yıllar Birim İthalatı'!$A:$N,4,0)</f>
        <v>0</v>
      </c>
      <c r="BT160" s="75">
        <f>VLOOKUP($A:$A,'9-Dünya Yıllar Birim İthalatı'!$A:$N,5,0)</f>
        <v>0</v>
      </c>
      <c r="BU160" s="71">
        <f>VLOOKUP($A:$A,'9-Dünya Yıllar Birim İthalatı'!$A:$N,6,0)</f>
        <v>0</v>
      </c>
      <c r="BV160" s="75">
        <f>VLOOKUP($A:$A,'9-Dünya Yıllar Birim İthalatı'!$A:$N,7,0)</f>
        <v>0</v>
      </c>
      <c r="BW160" s="71">
        <f>VLOOKUP($A:$A,'9-Dünya Yıllar Birim İthalatı'!$A:$N,8,0)</f>
        <v>0</v>
      </c>
      <c r="BX160" s="75" t="str">
        <f>VLOOKUP($A:$A,'9-Dünya Yıllar Birim İthalatı'!$A:$N,9,0)</f>
        <v>US Dollar/Tons</v>
      </c>
      <c r="BY160" s="71">
        <f>VLOOKUP($A:$A,'9-Dünya Yıllar Birim İthalatı'!$A:$N,10,0)</f>
        <v>0</v>
      </c>
      <c r="BZ160" s="75">
        <f>VLOOKUP($A:$A,'9-Dünya Yıllar Birim İthalatı'!$A:$N,11,0)</f>
        <v>0</v>
      </c>
      <c r="CA160" s="71">
        <f>VLOOKUP($A:$A,'9-Dünya Yıllar Birim İthalatı'!$A:$N,12,0)</f>
        <v>0</v>
      </c>
      <c r="CB160" s="75">
        <f>VLOOKUP($A:$A,'9-Dünya Yıllar Birim İthalatı'!$A:$N,13,0)</f>
        <v>0</v>
      </c>
      <c r="CC160" s="71">
        <f>VLOOKUP($A:$A,'9-Dünya Yıllar Birim İthalatı'!$A:$N,14,0)</f>
        <v>0</v>
      </c>
    </row>
    <row r="161" spans="1:81" ht="27.6" x14ac:dyDescent="0.3">
      <c r="A161" s="69" t="s">
        <v>15</v>
      </c>
      <c r="B161" s="73">
        <v>0</v>
      </c>
      <c r="C161" s="73">
        <v>0</v>
      </c>
      <c r="D161" s="73">
        <v>0</v>
      </c>
      <c r="E161" s="73">
        <v>7</v>
      </c>
      <c r="F161" s="74"/>
      <c r="G161" s="73">
        <f t="shared" si="10"/>
        <v>-100</v>
      </c>
      <c r="H161" s="74">
        <f t="shared" si="11"/>
        <v>0</v>
      </c>
      <c r="I161" s="69" t="e">
        <f>VLOOKUP($A:$A,'2- Dünya Çeyrek Yıllar İthalatı'!$A:$F,2,0)</f>
        <v>#N/A</v>
      </c>
      <c r="J161" s="69" t="e">
        <f>VLOOKUP($A:$A,'2- Dünya Çeyrek Yıllar İthalatı'!$A:$F,3,0)</f>
        <v>#N/A</v>
      </c>
      <c r="K161" s="69" t="e">
        <f>VLOOKUP($A:$A,'2- Dünya Çeyrek Yıllar İthalatı'!$A:$F,4,0)</f>
        <v>#N/A</v>
      </c>
      <c r="L161" s="69" t="e">
        <f>VLOOKUP($A:$A,'2- Dünya Çeyrek Yıllar İthalatı'!$A:$F,5,0)</f>
        <v>#N/A</v>
      </c>
      <c r="M161" s="69" t="e">
        <f>VLOOKUP($A:$A,'2- Dünya Çeyrek Yıllar İthalatı'!$A:$F,6,0)</f>
        <v>#N/A</v>
      </c>
      <c r="N161" s="69" t="e">
        <f t="shared" si="12"/>
        <v>#N/A</v>
      </c>
      <c r="O161" s="69" t="e">
        <f>VLOOKUP($A:$A,'3-TR İhracat Göstergeleri'!$A:$P,2,0)</f>
        <v>#N/A</v>
      </c>
      <c r="P161" s="73" t="e">
        <f>VLOOKUP($A:$A,'3-TR İhracat Göstergeleri'!$A:$P,3,0)</f>
        <v>#N/A</v>
      </c>
      <c r="Q161" s="69" t="e">
        <f>VLOOKUP($A:$A,'3-TR İhracat Göstergeleri'!$A:$P,4,0)</f>
        <v>#N/A</v>
      </c>
      <c r="R161" s="73" t="e">
        <f>VLOOKUP($A:$A,'3-TR İhracat Göstergeleri'!$A:$P,5,0)</f>
        <v>#N/A</v>
      </c>
      <c r="S161" s="69" t="e">
        <f>VLOOKUP($A:$A,'3-TR İhracat Göstergeleri'!$A:$P,6,0)</f>
        <v>#N/A</v>
      </c>
      <c r="T161" s="73" t="e">
        <f>VLOOKUP($A:$A,'3-TR İhracat Göstergeleri'!$A:$P,7,0)</f>
        <v>#N/A</v>
      </c>
      <c r="U161" s="69" t="e">
        <f>VLOOKUP($A:$A,'3-TR İhracat Göstergeleri'!$A:$P,8,0)</f>
        <v>#N/A</v>
      </c>
      <c r="V161" s="73" t="e">
        <f>VLOOKUP($A:$A,'3-TR İhracat Göstergeleri'!$A:$P,9,0)</f>
        <v>#N/A</v>
      </c>
      <c r="W161" s="69" t="e">
        <f>VLOOKUP($A:$A,'3-TR İhracat Göstergeleri'!$A:$P,10,0)</f>
        <v>#N/A</v>
      </c>
      <c r="X161" s="73" t="e">
        <f>VLOOKUP($A:$A,'3-TR İhracat Göstergeleri'!$A:$P,11,0)</f>
        <v>#N/A</v>
      </c>
      <c r="Y161" s="69" t="e">
        <f>VLOOKUP($A:$A,'3-TR İhracat Göstergeleri'!$A:$P,12,0)</f>
        <v>#N/A</v>
      </c>
      <c r="Z161" s="73" t="e">
        <f>VLOOKUP($A:$A,'3-TR İhracat Göstergeleri'!$A:$P,13,0)</f>
        <v>#N/A</v>
      </c>
      <c r="AA161" s="69" t="e">
        <f>VLOOKUP($A:$A,'3-TR İhracat Göstergeleri'!$A:$P,14,0)</f>
        <v>#N/A</v>
      </c>
      <c r="AB161" s="73" t="e">
        <f>VLOOKUP($A:$A,'3-TR İhracat Göstergeleri'!$A:$P,15,0)</f>
        <v>#N/A</v>
      </c>
      <c r="AC161" s="69" t="e">
        <f>VLOOKUP($A:$A,'3-TR İhracat Göstergeleri'!$A:$P,16,0)</f>
        <v>#N/A</v>
      </c>
      <c r="AD161" s="73" t="e">
        <f>VLOOKUP($A:$A,'4-Dünya İthahalat Göstergeleri'!$A:$M,2,0)</f>
        <v>#N/A</v>
      </c>
      <c r="AE161" s="69" t="e">
        <f>VLOOKUP($A:$A,'4-Dünya İthahalat Göstergeleri'!$A:$M,3,0)</f>
        <v>#N/A</v>
      </c>
      <c r="AF161" s="73" t="e">
        <f>VLOOKUP($A:$A,'4-Dünya İthahalat Göstergeleri'!$A:$M,4,0)</f>
        <v>#N/A</v>
      </c>
      <c r="AG161" s="69" t="e">
        <f>VLOOKUP($A:$A,'4-Dünya İthahalat Göstergeleri'!$A:$M,5,0)</f>
        <v>#N/A</v>
      </c>
      <c r="AH161" s="73" t="e">
        <f>VLOOKUP($A:$A,'4-Dünya İthahalat Göstergeleri'!$A:$M,6,0)</f>
        <v>#N/A</v>
      </c>
      <c r="AI161" s="69" t="e">
        <f>VLOOKUP($A:$A,'4-Dünya İthahalat Göstergeleri'!$A:$M,7,0)</f>
        <v>#N/A</v>
      </c>
      <c r="AJ161" s="73" t="e">
        <f>VLOOKUP($A:$A,'4-Dünya İthahalat Göstergeleri'!$A:$M,8,0)</f>
        <v>#N/A</v>
      </c>
      <c r="AK161" s="69" t="e">
        <f>VLOOKUP($A:$A,'4-Dünya İthahalat Göstergeleri'!$A:$M,9,0)</f>
        <v>#N/A</v>
      </c>
      <c r="AL161" s="73" t="e">
        <f>VLOOKUP($A:$A,'4-Dünya İthahalat Göstergeleri'!$A:$M,10,0)</f>
        <v>#N/A</v>
      </c>
      <c r="AM161" s="69" t="e">
        <f>VLOOKUP($A:$A,'4-Dünya İthahalat Göstergeleri'!$A:$M,11,0)</f>
        <v>#N/A</v>
      </c>
      <c r="AN161" s="73" t="e">
        <f>VLOOKUP($A:$A,'4-Dünya İthahalat Göstergeleri'!$A:$M,12,0)</f>
        <v>#N/A</v>
      </c>
      <c r="AO161" s="69" t="e">
        <f>VLOOKUP($A:$A,'4-Dünya İthahalat Göstergeleri'!$A:$M,13,0)</f>
        <v>#N/A</v>
      </c>
      <c r="AP161" s="73" t="e">
        <f>VLOOKUP($A:$A,'5-Dünya Yıllar İhracatı'!$A:$F,2,0)</f>
        <v>#N/A</v>
      </c>
      <c r="AQ161" s="69" t="e">
        <f>VLOOKUP($A:$A,'5-Dünya Yıllar İhracatı'!$A:$F,3,0)</f>
        <v>#N/A</v>
      </c>
      <c r="AR161" s="73" t="e">
        <f>VLOOKUP($A:$A,'5-Dünya Yıllar İhracatı'!$A:$F,4,0)</f>
        <v>#N/A</v>
      </c>
      <c r="AS161" s="69" t="e">
        <f>VLOOKUP($A:$A,'5-Dünya Yıllar İhracatı'!$A:$F,5,0)</f>
        <v>#N/A</v>
      </c>
      <c r="AT161" s="73" t="e">
        <f>VLOOKUP($A:$A,'5-Dünya Yıllar İhracatı'!$A:$F,6,0)</f>
        <v>#N/A</v>
      </c>
      <c r="AU161" s="69" t="e">
        <f t="shared" si="13"/>
        <v>#N/A</v>
      </c>
      <c r="AV161" s="73" t="e">
        <f t="shared" si="14"/>
        <v>#N/A</v>
      </c>
      <c r="AW161" s="69" t="e">
        <f>VLOOKUP($A:$A,'6-TR Yıllar İhracatı'!$A:$H,2,0)</f>
        <v>#N/A</v>
      </c>
      <c r="AX161" s="73" t="e">
        <f>VLOOKUP($A:$A,'6-TR Yıllar İhracatı'!$A:$H,3,0)</f>
        <v>#N/A</v>
      </c>
      <c r="AY161" s="69" t="e">
        <f>VLOOKUP($A:$A,'6-TR Yıllar İhracatı'!$A:$H,4,0)</f>
        <v>#N/A</v>
      </c>
      <c r="AZ161" s="73" t="e">
        <f>VLOOKUP($A:$A,'6-TR Yıllar İhracatı'!$A:$H,5,0)</f>
        <v>#N/A</v>
      </c>
      <c r="BA161" s="69" t="e">
        <f>VLOOKUP($A:$A,'6-TR Yıllar İhracatı'!$A:$H,6,0)</f>
        <v>#N/A</v>
      </c>
      <c r="BB161" s="73" t="e">
        <f>VLOOKUP($A:$A,'6-TR Yıllar İhracatı'!$A:$H,7,0)</f>
        <v>#N/A</v>
      </c>
      <c r="BC161" s="69" t="e">
        <f>VLOOKUP($A:$A,'6-TR Yıllar İhracatı'!$A:$H,8,0)</f>
        <v>#N/A</v>
      </c>
      <c r="BD161" s="73" t="e">
        <f>VLOOKUP($A:$A,'7-TR Çeyrek Yıllar İhracatı'!$A:$H,2,0)</f>
        <v>#N/A</v>
      </c>
      <c r="BE161" s="69" t="e">
        <f>VLOOKUP($A:$A,'7-TR Çeyrek Yıllar İhracatı'!$A:$H,3,0)</f>
        <v>#N/A</v>
      </c>
      <c r="BF161" s="73" t="e">
        <f>VLOOKUP($A:$A,'7-TR Çeyrek Yıllar İhracatı'!$A:$H,4,0)</f>
        <v>#N/A</v>
      </c>
      <c r="BG161" s="69" t="e">
        <f>VLOOKUP($A:$A,'7-TR Çeyrek Yıllar İhracatı'!$A:$H,5,0)</f>
        <v>#N/A</v>
      </c>
      <c r="BH161" s="73" t="e">
        <f>VLOOKUP($A:$A,'7-TR Çeyrek Yıllar İhracatı'!$A:$H,6,0)</f>
        <v>#N/A</v>
      </c>
      <c r="BI161" s="69" t="e">
        <f>VLOOKUP($A:$A,'7-TR Çeyrek Yıllar İhracatı'!$A:$H,7,0)</f>
        <v>#N/A</v>
      </c>
      <c r="BJ161" s="73" t="e">
        <f>VLOOKUP($A:$A,'8- TR Yıllar Birim İhracatı'!$A:$H,2,0)</f>
        <v>#N/A</v>
      </c>
      <c r="BK161" s="69" t="e">
        <f>VLOOKUP($A:$A,'8- TR Yıllar Birim İhracatı'!$A:$H,3,0)</f>
        <v>#N/A</v>
      </c>
      <c r="BL161" s="73" t="e">
        <f>VLOOKUP($A:$A,'8- TR Yıllar Birim İhracatı'!$A:$H,4,0)</f>
        <v>#N/A</v>
      </c>
      <c r="BM161" s="69" t="e">
        <f>VLOOKUP($A:$A,'8- TR Yıllar Birim İhracatı'!$A:$H,5,0)</f>
        <v>#N/A</v>
      </c>
      <c r="BN161" s="73" t="e">
        <f>VLOOKUP($A:$A,'8- TR Yıllar Birim İhracatı'!$A:$H,6,0)</f>
        <v>#N/A</v>
      </c>
      <c r="BO161" s="69" t="e">
        <f>VLOOKUP($A:$A,'8- TR Yıllar Birim İhracatı'!$A:$H,7,0)</f>
        <v>#N/A</v>
      </c>
      <c r="BP161" s="73" t="e">
        <f>VLOOKUP($A:$A,'8- TR Yıllar Birim İhracatı'!$A:$H,8,0)</f>
        <v>#N/A</v>
      </c>
      <c r="BQ161" s="69">
        <f>VLOOKUP($A:$A,'9-Dünya Yıllar Birim İthalatı'!$A:$N,2,0)</f>
        <v>0</v>
      </c>
      <c r="BR161" s="73">
        <f>VLOOKUP($A:$A,'9-Dünya Yıllar Birim İthalatı'!$A:$N,3,0)</f>
        <v>0</v>
      </c>
      <c r="BS161" s="69">
        <f>VLOOKUP($A:$A,'9-Dünya Yıllar Birim İthalatı'!$A:$N,4,0)</f>
        <v>0</v>
      </c>
      <c r="BT161" s="73">
        <f>VLOOKUP($A:$A,'9-Dünya Yıllar Birim İthalatı'!$A:$N,5,0)</f>
        <v>0</v>
      </c>
      <c r="BU161" s="69">
        <f>VLOOKUP($A:$A,'9-Dünya Yıllar Birim İthalatı'!$A:$N,6,0)</f>
        <v>0</v>
      </c>
      <c r="BV161" s="73">
        <f>VLOOKUP($A:$A,'9-Dünya Yıllar Birim İthalatı'!$A:$N,7,0)</f>
        <v>0</v>
      </c>
      <c r="BW161" s="69">
        <f>VLOOKUP($A:$A,'9-Dünya Yıllar Birim İthalatı'!$A:$N,8,0)</f>
        <v>368</v>
      </c>
      <c r="BX161" s="73" t="str">
        <f>VLOOKUP($A:$A,'9-Dünya Yıllar Birim İthalatı'!$A:$N,9,0)</f>
        <v>US Dollar/Tons</v>
      </c>
      <c r="BY161" s="69">
        <f>VLOOKUP($A:$A,'9-Dünya Yıllar Birim İthalatı'!$A:$N,10,0)</f>
        <v>0</v>
      </c>
      <c r="BZ161" s="73">
        <f>VLOOKUP($A:$A,'9-Dünya Yıllar Birim İthalatı'!$A:$N,11,0)</f>
        <v>0</v>
      </c>
      <c r="CA161" s="69">
        <f>VLOOKUP($A:$A,'9-Dünya Yıllar Birim İthalatı'!$A:$N,12,0)</f>
        <v>0</v>
      </c>
      <c r="CB161" s="73">
        <f>VLOOKUP($A:$A,'9-Dünya Yıllar Birim İthalatı'!$A:$N,13,0)</f>
        <v>0</v>
      </c>
      <c r="CC161" s="69">
        <f>VLOOKUP($A:$A,'9-Dünya Yıllar Birim İthalatı'!$A:$N,14,0)</f>
        <v>0</v>
      </c>
    </row>
    <row r="162" spans="1:81" ht="27.6" x14ac:dyDescent="0.3">
      <c r="A162" s="71" t="s">
        <v>14</v>
      </c>
      <c r="B162" s="75"/>
      <c r="C162" s="75"/>
      <c r="D162" s="75"/>
      <c r="E162" s="72">
        <v>1</v>
      </c>
      <c r="F162" s="76"/>
      <c r="G162" s="72">
        <f t="shared" si="10"/>
        <v>-100</v>
      </c>
      <c r="H162" s="76">
        <f t="shared" si="11"/>
        <v>0</v>
      </c>
      <c r="I162" s="71" t="e">
        <f>VLOOKUP($A:$A,'2- Dünya Çeyrek Yıllar İthalatı'!$A:$F,2,0)</f>
        <v>#N/A</v>
      </c>
      <c r="J162" s="71" t="e">
        <f>VLOOKUP($A:$A,'2- Dünya Çeyrek Yıllar İthalatı'!$A:$F,3,0)</f>
        <v>#N/A</v>
      </c>
      <c r="K162" s="71" t="e">
        <f>VLOOKUP($A:$A,'2- Dünya Çeyrek Yıllar İthalatı'!$A:$F,4,0)</f>
        <v>#N/A</v>
      </c>
      <c r="L162" s="71" t="e">
        <f>VLOOKUP($A:$A,'2- Dünya Çeyrek Yıllar İthalatı'!$A:$F,5,0)</f>
        <v>#N/A</v>
      </c>
      <c r="M162" s="71" t="e">
        <f>VLOOKUP($A:$A,'2- Dünya Çeyrek Yıllar İthalatı'!$A:$F,6,0)</f>
        <v>#N/A</v>
      </c>
      <c r="N162" s="71" t="e">
        <f t="shared" si="12"/>
        <v>#N/A</v>
      </c>
      <c r="O162" s="71" t="e">
        <f>VLOOKUP($A:$A,'3-TR İhracat Göstergeleri'!$A:$P,2,0)</f>
        <v>#N/A</v>
      </c>
      <c r="P162" s="75" t="e">
        <f>VLOOKUP($A:$A,'3-TR İhracat Göstergeleri'!$A:$P,3,0)</f>
        <v>#N/A</v>
      </c>
      <c r="Q162" s="71" t="e">
        <f>VLOOKUP($A:$A,'3-TR İhracat Göstergeleri'!$A:$P,4,0)</f>
        <v>#N/A</v>
      </c>
      <c r="R162" s="75" t="e">
        <f>VLOOKUP($A:$A,'3-TR İhracat Göstergeleri'!$A:$P,5,0)</f>
        <v>#N/A</v>
      </c>
      <c r="S162" s="71" t="e">
        <f>VLOOKUP($A:$A,'3-TR İhracat Göstergeleri'!$A:$P,6,0)</f>
        <v>#N/A</v>
      </c>
      <c r="T162" s="75" t="e">
        <f>VLOOKUP($A:$A,'3-TR İhracat Göstergeleri'!$A:$P,7,0)</f>
        <v>#N/A</v>
      </c>
      <c r="U162" s="71" t="e">
        <f>VLOOKUP($A:$A,'3-TR İhracat Göstergeleri'!$A:$P,8,0)</f>
        <v>#N/A</v>
      </c>
      <c r="V162" s="75" t="e">
        <f>VLOOKUP($A:$A,'3-TR İhracat Göstergeleri'!$A:$P,9,0)</f>
        <v>#N/A</v>
      </c>
      <c r="W162" s="71" t="e">
        <f>VLOOKUP($A:$A,'3-TR İhracat Göstergeleri'!$A:$P,10,0)</f>
        <v>#N/A</v>
      </c>
      <c r="X162" s="75" t="e">
        <f>VLOOKUP($A:$A,'3-TR İhracat Göstergeleri'!$A:$P,11,0)</f>
        <v>#N/A</v>
      </c>
      <c r="Y162" s="71" t="e">
        <f>VLOOKUP($A:$A,'3-TR İhracat Göstergeleri'!$A:$P,12,0)</f>
        <v>#N/A</v>
      </c>
      <c r="Z162" s="75" t="e">
        <f>VLOOKUP($A:$A,'3-TR İhracat Göstergeleri'!$A:$P,13,0)</f>
        <v>#N/A</v>
      </c>
      <c r="AA162" s="71" t="e">
        <f>VLOOKUP($A:$A,'3-TR İhracat Göstergeleri'!$A:$P,14,0)</f>
        <v>#N/A</v>
      </c>
      <c r="AB162" s="75" t="e">
        <f>VLOOKUP($A:$A,'3-TR İhracat Göstergeleri'!$A:$P,15,0)</f>
        <v>#N/A</v>
      </c>
      <c r="AC162" s="71" t="e">
        <f>VLOOKUP($A:$A,'3-TR İhracat Göstergeleri'!$A:$P,16,0)</f>
        <v>#N/A</v>
      </c>
      <c r="AD162" s="75" t="e">
        <f>VLOOKUP($A:$A,'4-Dünya İthahalat Göstergeleri'!$A:$M,2,0)</f>
        <v>#N/A</v>
      </c>
      <c r="AE162" s="71" t="e">
        <f>VLOOKUP($A:$A,'4-Dünya İthahalat Göstergeleri'!$A:$M,3,0)</f>
        <v>#N/A</v>
      </c>
      <c r="AF162" s="75" t="e">
        <f>VLOOKUP($A:$A,'4-Dünya İthahalat Göstergeleri'!$A:$M,4,0)</f>
        <v>#N/A</v>
      </c>
      <c r="AG162" s="71" t="e">
        <f>VLOOKUP($A:$A,'4-Dünya İthahalat Göstergeleri'!$A:$M,5,0)</f>
        <v>#N/A</v>
      </c>
      <c r="AH162" s="75" t="e">
        <f>VLOOKUP($A:$A,'4-Dünya İthahalat Göstergeleri'!$A:$M,6,0)</f>
        <v>#N/A</v>
      </c>
      <c r="AI162" s="71" t="e">
        <f>VLOOKUP($A:$A,'4-Dünya İthahalat Göstergeleri'!$A:$M,7,0)</f>
        <v>#N/A</v>
      </c>
      <c r="AJ162" s="75" t="e">
        <f>VLOOKUP($A:$A,'4-Dünya İthahalat Göstergeleri'!$A:$M,8,0)</f>
        <v>#N/A</v>
      </c>
      <c r="AK162" s="71" t="e">
        <f>VLOOKUP($A:$A,'4-Dünya İthahalat Göstergeleri'!$A:$M,9,0)</f>
        <v>#N/A</v>
      </c>
      <c r="AL162" s="75" t="e">
        <f>VLOOKUP($A:$A,'4-Dünya İthahalat Göstergeleri'!$A:$M,10,0)</f>
        <v>#N/A</v>
      </c>
      <c r="AM162" s="71" t="e">
        <f>VLOOKUP($A:$A,'4-Dünya İthahalat Göstergeleri'!$A:$M,11,0)</f>
        <v>#N/A</v>
      </c>
      <c r="AN162" s="75" t="e">
        <f>VLOOKUP($A:$A,'4-Dünya İthahalat Göstergeleri'!$A:$M,12,0)</f>
        <v>#N/A</v>
      </c>
      <c r="AO162" s="71" t="e">
        <f>VLOOKUP($A:$A,'4-Dünya İthahalat Göstergeleri'!$A:$M,13,0)</f>
        <v>#N/A</v>
      </c>
      <c r="AP162" s="75" t="e">
        <f>VLOOKUP($A:$A,'5-Dünya Yıllar İhracatı'!$A:$F,2,0)</f>
        <v>#N/A</v>
      </c>
      <c r="AQ162" s="71" t="e">
        <f>VLOOKUP($A:$A,'5-Dünya Yıllar İhracatı'!$A:$F,3,0)</f>
        <v>#N/A</v>
      </c>
      <c r="AR162" s="75" t="e">
        <f>VLOOKUP($A:$A,'5-Dünya Yıllar İhracatı'!$A:$F,4,0)</f>
        <v>#N/A</v>
      </c>
      <c r="AS162" s="71" t="e">
        <f>VLOOKUP($A:$A,'5-Dünya Yıllar İhracatı'!$A:$F,5,0)</f>
        <v>#N/A</v>
      </c>
      <c r="AT162" s="75" t="e">
        <f>VLOOKUP($A:$A,'5-Dünya Yıllar İhracatı'!$A:$F,6,0)</f>
        <v>#N/A</v>
      </c>
      <c r="AU162" s="71" t="e">
        <f t="shared" si="13"/>
        <v>#N/A</v>
      </c>
      <c r="AV162" s="75" t="e">
        <f t="shared" si="14"/>
        <v>#N/A</v>
      </c>
      <c r="AW162" s="71">
        <f>VLOOKUP($A:$A,'6-TR Yıllar İhracatı'!$A:$H,2,0)</f>
        <v>0</v>
      </c>
      <c r="AX162" s="75">
        <f>VLOOKUP($A:$A,'6-TR Yıllar İhracatı'!$A:$H,3,0)</f>
        <v>0</v>
      </c>
      <c r="AY162" s="71">
        <f>VLOOKUP($A:$A,'6-TR Yıllar İhracatı'!$A:$H,4,0)</f>
        <v>0</v>
      </c>
      <c r="AZ162" s="75">
        <f>VLOOKUP($A:$A,'6-TR Yıllar İhracatı'!$A:$H,5,0)</f>
        <v>1</v>
      </c>
      <c r="BA162" s="71">
        <f>VLOOKUP($A:$A,'6-TR Yıllar İhracatı'!$A:$H,6,0)</f>
        <v>0</v>
      </c>
      <c r="BB162" s="75">
        <f>VLOOKUP($A:$A,'6-TR Yıllar İhracatı'!$A:$H,7,0)</f>
        <v>-1000</v>
      </c>
      <c r="BC162" s="71">
        <f>VLOOKUP($A:$A,'6-TR Yıllar İhracatı'!$A:$H,8,0)</f>
        <v>0</v>
      </c>
      <c r="BD162" s="75" t="e">
        <f>VLOOKUP($A:$A,'7-TR Çeyrek Yıllar İhracatı'!$A:$H,2,0)</f>
        <v>#N/A</v>
      </c>
      <c r="BE162" s="71" t="e">
        <f>VLOOKUP($A:$A,'7-TR Çeyrek Yıllar İhracatı'!$A:$H,3,0)</f>
        <v>#N/A</v>
      </c>
      <c r="BF162" s="75" t="e">
        <f>VLOOKUP($A:$A,'7-TR Çeyrek Yıllar İhracatı'!$A:$H,4,0)</f>
        <v>#N/A</v>
      </c>
      <c r="BG162" s="71" t="e">
        <f>VLOOKUP($A:$A,'7-TR Çeyrek Yıllar İhracatı'!$A:$H,5,0)</f>
        <v>#N/A</v>
      </c>
      <c r="BH162" s="75" t="e">
        <f>VLOOKUP($A:$A,'7-TR Çeyrek Yıllar İhracatı'!$A:$H,6,0)</f>
        <v>#N/A</v>
      </c>
      <c r="BI162" s="71" t="e">
        <f>VLOOKUP($A:$A,'7-TR Çeyrek Yıllar İhracatı'!$A:$H,7,0)</f>
        <v>#N/A</v>
      </c>
      <c r="BJ162" s="75">
        <f>VLOOKUP($A:$A,'8- TR Yıllar Birim İhracatı'!$A:$H,2,0)</f>
        <v>0</v>
      </c>
      <c r="BK162" s="71">
        <f>VLOOKUP($A:$A,'8- TR Yıllar Birim İhracatı'!$A:$H,3,0)</f>
        <v>0</v>
      </c>
      <c r="BL162" s="75">
        <f>VLOOKUP($A:$A,'8- TR Yıllar Birim İhracatı'!$A:$H,4,0)</f>
        <v>0</v>
      </c>
      <c r="BM162" s="71">
        <f>VLOOKUP($A:$A,'8- TR Yıllar Birim İhracatı'!$A:$H,5,0)</f>
        <v>0</v>
      </c>
      <c r="BN162" s="75">
        <f>VLOOKUP($A:$A,'8- TR Yıllar Birim İhracatı'!$A:$H,6,0)</f>
        <v>0</v>
      </c>
      <c r="BO162" s="71">
        <f>VLOOKUP($A:$A,'8- TR Yıllar Birim İhracatı'!$A:$H,7,0)</f>
        <v>0</v>
      </c>
      <c r="BP162" s="75">
        <f>VLOOKUP($A:$A,'8- TR Yıllar Birim İhracatı'!$A:$H,8,0)</f>
        <v>0</v>
      </c>
      <c r="BQ162" s="71">
        <f>VLOOKUP($A:$A,'9-Dünya Yıllar Birim İthalatı'!$A:$N,2,0)</f>
        <v>0</v>
      </c>
      <c r="BR162" s="75">
        <f>VLOOKUP($A:$A,'9-Dünya Yıllar Birim İthalatı'!$A:$N,3,0)</f>
        <v>0</v>
      </c>
      <c r="BS162" s="71">
        <f>VLOOKUP($A:$A,'9-Dünya Yıllar Birim İthalatı'!$A:$N,4,0)</f>
        <v>0</v>
      </c>
      <c r="BT162" s="75">
        <f>VLOOKUP($A:$A,'9-Dünya Yıllar Birim İthalatı'!$A:$N,5,0)</f>
        <v>0</v>
      </c>
      <c r="BU162" s="71">
        <f>VLOOKUP($A:$A,'9-Dünya Yıllar Birim İthalatı'!$A:$N,6,0)</f>
        <v>0</v>
      </c>
      <c r="BV162" s="75">
        <f>VLOOKUP($A:$A,'9-Dünya Yıllar Birim İthalatı'!$A:$N,7,0)</f>
        <v>0</v>
      </c>
      <c r="BW162" s="71">
        <f>VLOOKUP($A:$A,'9-Dünya Yıllar Birim İthalatı'!$A:$N,8,0)</f>
        <v>0</v>
      </c>
      <c r="BX162" s="75" t="str">
        <f>VLOOKUP($A:$A,'9-Dünya Yıllar Birim İthalatı'!$A:$N,9,0)</f>
        <v>US Dollar/Tons</v>
      </c>
      <c r="BY162" s="71">
        <f>VLOOKUP($A:$A,'9-Dünya Yıllar Birim İthalatı'!$A:$N,10,0)</f>
        <v>0</v>
      </c>
      <c r="BZ162" s="75">
        <f>VLOOKUP($A:$A,'9-Dünya Yıllar Birim İthalatı'!$A:$N,11,0)</f>
        <v>0</v>
      </c>
      <c r="CA162" s="71">
        <f>VLOOKUP($A:$A,'9-Dünya Yıllar Birim İthalatı'!$A:$N,12,0)</f>
        <v>0</v>
      </c>
      <c r="CB162" s="75">
        <f>VLOOKUP($A:$A,'9-Dünya Yıllar Birim İthalatı'!$A:$N,13,0)</f>
        <v>0</v>
      </c>
      <c r="CC162" s="71">
        <f>VLOOKUP($A:$A,'9-Dünya Yıllar Birim İthalatı'!$A:$N,14,0)</f>
        <v>0</v>
      </c>
    </row>
    <row r="163" spans="1:81" ht="27.6" x14ac:dyDescent="0.3">
      <c r="A163" s="69" t="s">
        <v>13</v>
      </c>
      <c r="B163" s="73">
        <v>1</v>
      </c>
      <c r="C163" s="73">
        <v>0</v>
      </c>
      <c r="D163" s="73">
        <v>1</v>
      </c>
      <c r="E163" s="73"/>
      <c r="F163" s="74"/>
      <c r="G163" s="73" t="e">
        <f t="shared" si="10"/>
        <v>#DIV/0!</v>
      </c>
      <c r="H163" s="74">
        <f t="shared" si="11"/>
        <v>0</v>
      </c>
      <c r="I163" s="69" t="e">
        <f>VLOOKUP($A:$A,'2- Dünya Çeyrek Yıllar İthalatı'!$A:$F,2,0)</f>
        <v>#N/A</v>
      </c>
      <c r="J163" s="69" t="e">
        <f>VLOOKUP($A:$A,'2- Dünya Çeyrek Yıllar İthalatı'!$A:$F,3,0)</f>
        <v>#N/A</v>
      </c>
      <c r="K163" s="69" t="e">
        <f>VLOOKUP($A:$A,'2- Dünya Çeyrek Yıllar İthalatı'!$A:$F,4,0)</f>
        <v>#N/A</v>
      </c>
      <c r="L163" s="69" t="e">
        <f>VLOOKUP($A:$A,'2- Dünya Çeyrek Yıllar İthalatı'!$A:$F,5,0)</f>
        <v>#N/A</v>
      </c>
      <c r="M163" s="69" t="e">
        <f>VLOOKUP($A:$A,'2- Dünya Çeyrek Yıllar İthalatı'!$A:$F,6,0)</f>
        <v>#N/A</v>
      </c>
      <c r="N163" s="69" t="e">
        <f t="shared" si="12"/>
        <v>#N/A</v>
      </c>
      <c r="O163" s="69" t="e">
        <f>VLOOKUP($A:$A,'3-TR İhracat Göstergeleri'!$A:$P,2,0)</f>
        <v>#N/A</v>
      </c>
      <c r="P163" s="73" t="e">
        <f>VLOOKUP($A:$A,'3-TR İhracat Göstergeleri'!$A:$P,3,0)</f>
        <v>#N/A</v>
      </c>
      <c r="Q163" s="69" t="e">
        <f>VLOOKUP($A:$A,'3-TR İhracat Göstergeleri'!$A:$P,4,0)</f>
        <v>#N/A</v>
      </c>
      <c r="R163" s="73" t="e">
        <f>VLOOKUP($A:$A,'3-TR İhracat Göstergeleri'!$A:$P,5,0)</f>
        <v>#N/A</v>
      </c>
      <c r="S163" s="69" t="e">
        <f>VLOOKUP($A:$A,'3-TR İhracat Göstergeleri'!$A:$P,6,0)</f>
        <v>#N/A</v>
      </c>
      <c r="T163" s="73" t="e">
        <f>VLOOKUP($A:$A,'3-TR İhracat Göstergeleri'!$A:$P,7,0)</f>
        <v>#N/A</v>
      </c>
      <c r="U163" s="69" t="e">
        <f>VLOOKUP($A:$A,'3-TR İhracat Göstergeleri'!$A:$P,8,0)</f>
        <v>#N/A</v>
      </c>
      <c r="V163" s="73" t="e">
        <f>VLOOKUP($A:$A,'3-TR İhracat Göstergeleri'!$A:$P,9,0)</f>
        <v>#N/A</v>
      </c>
      <c r="W163" s="69" t="e">
        <f>VLOOKUP($A:$A,'3-TR İhracat Göstergeleri'!$A:$P,10,0)</f>
        <v>#N/A</v>
      </c>
      <c r="X163" s="73" t="e">
        <f>VLOOKUP($A:$A,'3-TR İhracat Göstergeleri'!$A:$P,11,0)</f>
        <v>#N/A</v>
      </c>
      <c r="Y163" s="69" t="e">
        <f>VLOOKUP($A:$A,'3-TR İhracat Göstergeleri'!$A:$P,12,0)</f>
        <v>#N/A</v>
      </c>
      <c r="Z163" s="73" t="e">
        <f>VLOOKUP($A:$A,'3-TR İhracat Göstergeleri'!$A:$P,13,0)</f>
        <v>#N/A</v>
      </c>
      <c r="AA163" s="69" t="e">
        <f>VLOOKUP($A:$A,'3-TR İhracat Göstergeleri'!$A:$P,14,0)</f>
        <v>#N/A</v>
      </c>
      <c r="AB163" s="73" t="e">
        <f>VLOOKUP($A:$A,'3-TR İhracat Göstergeleri'!$A:$P,15,0)</f>
        <v>#N/A</v>
      </c>
      <c r="AC163" s="69" t="e">
        <f>VLOOKUP($A:$A,'3-TR İhracat Göstergeleri'!$A:$P,16,0)</f>
        <v>#N/A</v>
      </c>
      <c r="AD163" s="73" t="e">
        <f>VLOOKUP($A:$A,'4-Dünya İthahalat Göstergeleri'!$A:$M,2,0)</f>
        <v>#N/A</v>
      </c>
      <c r="AE163" s="69" t="e">
        <f>VLOOKUP($A:$A,'4-Dünya İthahalat Göstergeleri'!$A:$M,3,0)</f>
        <v>#N/A</v>
      </c>
      <c r="AF163" s="73" t="e">
        <f>VLOOKUP($A:$A,'4-Dünya İthahalat Göstergeleri'!$A:$M,4,0)</f>
        <v>#N/A</v>
      </c>
      <c r="AG163" s="69" t="e">
        <f>VLOOKUP($A:$A,'4-Dünya İthahalat Göstergeleri'!$A:$M,5,0)</f>
        <v>#N/A</v>
      </c>
      <c r="AH163" s="73" t="e">
        <f>VLOOKUP($A:$A,'4-Dünya İthahalat Göstergeleri'!$A:$M,6,0)</f>
        <v>#N/A</v>
      </c>
      <c r="AI163" s="69" t="e">
        <f>VLOOKUP($A:$A,'4-Dünya İthahalat Göstergeleri'!$A:$M,7,0)</f>
        <v>#N/A</v>
      </c>
      <c r="AJ163" s="73" t="e">
        <f>VLOOKUP($A:$A,'4-Dünya İthahalat Göstergeleri'!$A:$M,8,0)</f>
        <v>#N/A</v>
      </c>
      <c r="AK163" s="69" t="e">
        <f>VLOOKUP($A:$A,'4-Dünya İthahalat Göstergeleri'!$A:$M,9,0)</f>
        <v>#N/A</v>
      </c>
      <c r="AL163" s="73" t="e">
        <f>VLOOKUP($A:$A,'4-Dünya İthahalat Göstergeleri'!$A:$M,10,0)</f>
        <v>#N/A</v>
      </c>
      <c r="AM163" s="69" t="e">
        <f>VLOOKUP($A:$A,'4-Dünya İthahalat Göstergeleri'!$A:$M,11,0)</f>
        <v>#N/A</v>
      </c>
      <c r="AN163" s="73" t="e">
        <f>VLOOKUP($A:$A,'4-Dünya İthahalat Göstergeleri'!$A:$M,12,0)</f>
        <v>#N/A</v>
      </c>
      <c r="AO163" s="69" t="e">
        <f>VLOOKUP($A:$A,'4-Dünya İthahalat Göstergeleri'!$A:$M,13,0)</f>
        <v>#N/A</v>
      </c>
      <c r="AP163" s="73" t="e">
        <f>VLOOKUP($A:$A,'5-Dünya Yıllar İhracatı'!$A:$F,2,0)</f>
        <v>#N/A</v>
      </c>
      <c r="AQ163" s="69" t="e">
        <f>VLOOKUP($A:$A,'5-Dünya Yıllar İhracatı'!$A:$F,3,0)</f>
        <v>#N/A</v>
      </c>
      <c r="AR163" s="73" t="e">
        <f>VLOOKUP($A:$A,'5-Dünya Yıllar İhracatı'!$A:$F,4,0)</f>
        <v>#N/A</v>
      </c>
      <c r="AS163" s="69" t="e">
        <f>VLOOKUP($A:$A,'5-Dünya Yıllar İhracatı'!$A:$F,5,0)</f>
        <v>#N/A</v>
      </c>
      <c r="AT163" s="73" t="e">
        <f>VLOOKUP($A:$A,'5-Dünya Yıllar İhracatı'!$A:$F,6,0)</f>
        <v>#N/A</v>
      </c>
      <c r="AU163" s="69" t="e">
        <f t="shared" si="13"/>
        <v>#N/A</v>
      </c>
      <c r="AV163" s="73" t="e">
        <f t="shared" si="14"/>
        <v>#N/A</v>
      </c>
      <c r="AW163" s="69">
        <f>VLOOKUP($A:$A,'6-TR Yıllar İhracatı'!$A:$H,2,0)</f>
        <v>0</v>
      </c>
      <c r="AX163" s="73">
        <f>VLOOKUP($A:$A,'6-TR Yıllar İhracatı'!$A:$H,3,0)</f>
        <v>0</v>
      </c>
      <c r="AY163" s="69">
        <f>VLOOKUP($A:$A,'6-TR Yıllar İhracatı'!$A:$H,4,0)</f>
        <v>3</v>
      </c>
      <c r="AZ163" s="73">
        <f>VLOOKUP($A:$A,'6-TR Yıllar İhracatı'!$A:$H,5,0)</f>
        <v>0</v>
      </c>
      <c r="BA163" s="69">
        <f>VLOOKUP($A:$A,'6-TR Yıllar İhracatı'!$A:$H,6,0)</f>
        <v>0</v>
      </c>
      <c r="BB163" s="73" t="e">
        <f>VLOOKUP($A:$A,'6-TR Yıllar İhracatı'!$A:$H,7,0)</f>
        <v>#DIV/0!</v>
      </c>
      <c r="BC163" s="69">
        <f>VLOOKUP($A:$A,'6-TR Yıllar İhracatı'!$A:$H,8,0)</f>
        <v>0</v>
      </c>
      <c r="BD163" s="73" t="e">
        <f>VLOOKUP($A:$A,'7-TR Çeyrek Yıllar İhracatı'!$A:$H,2,0)</f>
        <v>#N/A</v>
      </c>
      <c r="BE163" s="69" t="e">
        <f>VLOOKUP($A:$A,'7-TR Çeyrek Yıllar İhracatı'!$A:$H,3,0)</f>
        <v>#N/A</v>
      </c>
      <c r="BF163" s="73" t="e">
        <f>VLOOKUP($A:$A,'7-TR Çeyrek Yıllar İhracatı'!$A:$H,4,0)</f>
        <v>#N/A</v>
      </c>
      <c r="BG163" s="69" t="e">
        <f>VLOOKUP($A:$A,'7-TR Çeyrek Yıllar İhracatı'!$A:$H,5,0)</f>
        <v>#N/A</v>
      </c>
      <c r="BH163" s="73" t="e">
        <f>VLOOKUP($A:$A,'7-TR Çeyrek Yıllar İhracatı'!$A:$H,6,0)</f>
        <v>#N/A</v>
      </c>
      <c r="BI163" s="69" t="e">
        <f>VLOOKUP($A:$A,'7-TR Çeyrek Yıllar İhracatı'!$A:$H,7,0)</f>
        <v>#N/A</v>
      </c>
      <c r="BJ163" s="73">
        <f>VLOOKUP($A:$A,'8- TR Yıllar Birim İhracatı'!$A:$H,2,0)</f>
        <v>0</v>
      </c>
      <c r="BK163" s="69">
        <f>VLOOKUP($A:$A,'8- TR Yıllar Birim İhracatı'!$A:$H,3,0)</f>
        <v>0</v>
      </c>
      <c r="BL163" s="73">
        <f>VLOOKUP($A:$A,'8- TR Yıllar Birim İhracatı'!$A:$H,4,0)</f>
        <v>0</v>
      </c>
      <c r="BM163" s="69">
        <f>VLOOKUP($A:$A,'8- TR Yıllar Birim İhracatı'!$A:$H,5,0)</f>
        <v>0</v>
      </c>
      <c r="BN163" s="73">
        <f>VLOOKUP($A:$A,'8- TR Yıllar Birim İhracatı'!$A:$H,6,0)</f>
        <v>0</v>
      </c>
      <c r="BO163" s="69">
        <f>VLOOKUP($A:$A,'8- TR Yıllar Birim İhracatı'!$A:$H,7,0)</f>
        <v>0</v>
      </c>
      <c r="BP163" s="73">
        <f>VLOOKUP($A:$A,'8- TR Yıllar Birim İhracatı'!$A:$H,8,0)</f>
        <v>0</v>
      </c>
      <c r="BQ163" s="69">
        <f>VLOOKUP($A:$A,'9-Dünya Yıllar Birim İthalatı'!$A:$N,2,0)</f>
        <v>0</v>
      </c>
      <c r="BR163" s="73" t="str">
        <f>VLOOKUP($A:$A,'9-Dünya Yıllar Birim İthalatı'!$A:$N,3,0)</f>
        <v>US Dollar/Tons</v>
      </c>
      <c r="BS163" s="69">
        <f>VLOOKUP($A:$A,'9-Dünya Yıllar Birim İthalatı'!$A:$N,4,0)</f>
        <v>0</v>
      </c>
      <c r="BT163" s="73">
        <f>VLOOKUP($A:$A,'9-Dünya Yıllar Birim İthalatı'!$A:$N,5,0)</f>
        <v>0</v>
      </c>
      <c r="BU163" s="69">
        <f>VLOOKUP($A:$A,'9-Dünya Yıllar Birim İthalatı'!$A:$N,6,0)</f>
        <v>0</v>
      </c>
      <c r="BV163" s="73" t="str">
        <f>VLOOKUP($A:$A,'9-Dünya Yıllar Birim İthalatı'!$A:$N,7,0)</f>
        <v>US Dollar/Tons</v>
      </c>
      <c r="BW163" s="69">
        <f>VLOOKUP($A:$A,'9-Dünya Yıllar Birim İthalatı'!$A:$N,8,0)</f>
        <v>0</v>
      </c>
      <c r="BX163" s="73">
        <f>VLOOKUP($A:$A,'9-Dünya Yıllar Birim İthalatı'!$A:$N,9,0)</f>
        <v>0</v>
      </c>
      <c r="BY163" s="69">
        <f>VLOOKUP($A:$A,'9-Dünya Yıllar Birim İthalatı'!$A:$N,10,0)</f>
        <v>0</v>
      </c>
      <c r="BZ163" s="73">
        <f>VLOOKUP($A:$A,'9-Dünya Yıllar Birim İthalatı'!$A:$N,11,0)</f>
        <v>0</v>
      </c>
      <c r="CA163" s="69">
        <f>VLOOKUP($A:$A,'9-Dünya Yıllar Birim İthalatı'!$A:$N,12,0)</f>
        <v>0</v>
      </c>
      <c r="CB163" s="73">
        <f>VLOOKUP($A:$A,'9-Dünya Yıllar Birim İthalatı'!$A:$N,13,0)</f>
        <v>0</v>
      </c>
      <c r="CC163" s="69">
        <f>VLOOKUP($A:$A,'9-Dünya Yıllar Birim İthalatı'!$A:$N,14,0)</f>
        <v>0</v>
      </c>
    </row>
    <row r="164" spans="1:81" ht="27.6" x14ac:dyDescent="0.3">
      <c r="A164" s="71" t="s">
        <v>12</v>
      </c>
      <c r="B164" s="75">
        <v>1813</v>
      </c>
      <c r="C164" s="75">
        <v>1289</v>
      </c>
      <c r="D164" s="75">
        <v>342</v>
      </c>
      <c r="E164" s="75">
        <v>1589</v>
      </c>
      <c r="F164" s="76"/>
      <c r="G164" s="75">
        <f t="shared" si="10"/>
        <v>-100</v>
      </c>
      <c r="H164" s="76">
        <f t="shared" si="11"/>
        <v>0</v>
      </c>
      <c r="I164" s="71" t="e">
        <f>VLOOKUP($A:$A,'2- Dünya Çeyrek Yıllar İthalatı'!$A:$F,2,0)</f>
        <v>#N/A</v>
      </c>
      <c r="J164" s="71" t="e">
        <f>VLOOKUP($A:$A,'2- Dünya Çeyrek Yıllar İthalatı'!$A:$F,3,0)</f>
        <v>#N/A</v>
      </c>
      <c r="K164" s="71" t="e">
        <f>VLOOKUP($A:$A,'2- Dünya Çeyrek Yıllar İthalatı'!$A:$F,4,0)</f>
        <v>#N/A</v>
      </c>
      <c r="L164" s="71" t="e">
        <f>VLOOKUP($A:$A,'2- Dünya Çeyrek Yıllar İthalatı'!$A:$F,5,0)</f>
        <v>#N/A</v>
      </c>
      <c r="M164" s="71" t="e">
        <f>VLOOKUP($A:$A,'2- Dünya Çeyrek Yıllar İthalatı'!$A:$F,6,0)</f>
        <v>#N/A</v>
      </c>
      <c r="N164" s="71" t="e">
        <f t="shared" si="12"/>
        <v>#N/A</v>
      </c>
      <c r="O164" s="71" t="e">
        <f>VLOOKUP($A:$A,'3-TR İhracat Göstergeleri'!$A:$P,2,0)</f>
        <v>#N/A</v>
      </c>
      <c r="P164" s="75" t="e">
        <f>VLOOKUP($A:$A,'3-TR İhracat Göstergeleri'!$A:$P,3,0)</f>
        <v>#N/A</v>
      </c>
      <c r="Q164" s="71" t="e">
        <f>VLOOKUP($A:$A,'3-TR İhracat Göstergeleri'!$A:$P,4,0)</f>
        <v>#N/A</v>
      </c>
      <c r="R164" s="75" t="e">
        <f>VLOOKUP($A:$A,'3-TR İhracat Göstergeleri'!$A:$P,5,0)</f>
        <v>#N/A</v>
      </c>
      <c r="S164" s="71" t="e">
        <f>VLOOKUP($A:$A,'3-TR İhracat Göstergeleri'!$A:$P,6,0)</f>
        <v>#N/A</v>
      </c>
      <c r="T164" s="75" t="e">
        <f>VLOOKUP($A:$A,'3-TR İhracat Göstergeleri'!$A:$P,7,0)</f>
        <v>#N/A</v>
      </c>
      <c r="U164" s="71" t="e">
        <f>VLOOKUP($A:$A,'3-TR İhracat Göstergeleri'!$A:$P,8,0)</f>
        <v>#N/A</v>
      </c>
      <c r="V164" s="75" t="e">
        <f>VLOOKUP($A:$A,'3-TR İhracat Göstergeleri'!$A:$P,9,0)</f>
        <v>#N/A</v>
      </c>
      <c r="W164" s="71" t="e">
        <f>VLOOKUP($A:$A,'3-TR İhracat Göstergeleri'!$A:$P,10,0)</f>
        <v>#N/A</v>
      </c>
      <c r="X164" s="75" t="e">
        <f>VLOOKUP($A:$A,'3-TR İhracat Göstergeleri'!$A:$P,11,0)</f>
        <v>#N/A</v>
      </c>
      <c r="Y164" s="71" t="e">
        <f>VLOOKUP($A:$A,'3-TR İhracat Göstergeleri'!$A:$P,12,0)</f>
        <v>#N/A</v>
      </c>
      <c r="Z164" s="75" t="e">
        <f>VLOOKUP($A:$A,'3-TR İhracat Göstergeleri'!$A:$P,13,0)</f>
        <v>#N/A</v>
      </c>
      <c r="AA164" s="71" t="e">
        <f>VLOOKUP($A:$A,'3-TR İhracat Göstergeleri'!$A:$P,14,0)</f>
        <v>#N/A</v>
      </c>
      <c r="AB164" s="75" t="e">
        <f>VLOOKUP($A:$A,'3-TR İhracat Göstergeleri'!$A:$P,15,0)</f>
        <v>#N/A</v>
      </c>
      <c r="AC164" s="71" t="e">
        <f>VLOOKUP($A:$A,'3-TR İhracat Göstergeleri'!$A:$P,16,0)</f>
        <v>#N/A</v>
      </c>
      <c r="AD164" s="75" t="e">
        <f>VLOOKUP($A:$A,'4-Dünya İthahalat Göstergeleri'!$A:$M,2,0)</f>
        <v>#N/A</v>
      </c>
      <c r="AE164" s="71" t="e">
        <f>VLOOKUP($A:$A,'4-Dünya İthahalat Göstergeleri'!$A:$M,3,0)</f>
        <v>#N/A</v>
      </c>
      <c r="AF164" s="75" t="e">
        <f>VLOOKUP($A:$A,'4-Dünya İthahalat Göstergeleri'!$A:$M,4,0)</f>
        <v>#N/A</v>
      </c>
      <c r="AG164" s="71" t="e">
        <f>VLOOKUP($A:$A,'4-Dünya İthahalat Göstergeleri'!$A:$M,5,0)</f>
        <v>#N/A</v>
      </c>
      <c r="AH164" s="75" t="e">
        <f>VLOOKUP($A:$A,'4-Dünya İthahalat Göstergeleri'!$A:$M,6,0)</f>
        <v>#N/A</v>
      </c>
      <c r="AI164" s="71" t="e">
        <f>VLOOKUP($A:$A,'4-Dünya İthahalat Göstergeleri'!$A:$M,7,0)</f>
        <v>#N/A</v>
      </c>
      <c r="AJ164" s="75" t="e">
        <f>VLOOKUP($A:$A,'4-Dünya İthahalat Göstergeleri'!$A:$M,8,0)</f>
        <v>#N/A</v>
      </c>
      <c r="AK164" s="71" t="e">
        <f>VLOOKUP($A:$A,'4-Dünya İthahalat Göstergeleri'!$A:$M,9,0)</f>
        <v>#N/A</v>
      </c>
      <c r="AL164" s="75" t="e">
        <f>VLOOKUP($A:$A,'4-Dünya İthahalat Göstergeleri'!$A:$M,10,0)</f>
        <v>#N/A</v>
      </c>
      <c r="AM164" s="71" t="e">
        <f>VLOOKUP($A:$A,'4-Dünya İthahalat Göstergeleri'!$A:$M,11,0)</f>
        <v>#N/A</v>
      </c>
      <c r="AN164" s="75" t="e">
        <f>VLOOKUP($A:$A,'4-Dünya İthahalat Göstergeleri'!$A:$M,12,0)</f>
        <v>#N/A</v>
      </c>
      <c r="AO164" s="71" t="e">
        <f>VLOOKUP($A:$A,'4-Dünya İthahalat Göstergeleri'!$A:$M,13,0)</f>
        <v>#N/A</v>
      </c>
      <c r="AP164" s="75" t="e">
        <f>VLOOKUP($A:$A,'5-Dünya Yıllar İhracatı'!$A:$F,2,0)</f>
        <v>#N/A</v>
      </c>
      <c r="AQ164" s="71" t="e">
        <f>VLOOKUP($A:$A,'5-Dünya Yıllar İhracatı'!$A:$F,3,0)</f>
        <v>#N/A</v>
      </c>
      <c r="AR164" s="75" t="e">
        <f>VLOOKUP($A:$A,'5-Dünya Yıllar İhracatı'!$A:$F,4,0)</f>
        <v>#N/A</v>
      </c>
      <c r="AS164" s="71" t="e">
        <f>VLOOKUP($A:$A,'5-Dünya Yıllar İhracatı'!$A:$F,5,0)</f>
        <v>#N/A</v>
      </c>
      <c r="AT164" s="75" t="e">
        <f>VLOOKUP($A:$A,'5-Dünya Yıllar İhracatı'!$A:$F,6,0)</f>
        <v>#N/A</v>
      </c>
      <c r="AU164" s="71" t="e">
        <f t="shared" si="13"/>
        <v>#N/A</v>
      </c>
      <c r="AV164" s="75" t="e">
        <f t="shared" si="14"/>
        <v>#N/A</v>
      </c>
      <c r="AW164" s="71" t="e">
        <f>VLOOKUP($A:$A,'6-TR Yıllar İhracatı'!$A:$H,2,0)</f>
        <v>#N/A</v>
      </c>
      <c r="AX164" s="75" t="e">
        <f>VLOOKUP($A:$A,'6-TR Yıllar İhracatı'!$A:$H,3,0)</f>
        <v>#N/A</v>
      </c>
      <c r="AY164" s="71" t="e">
        <f>VLOOKUP($A:$A,'6-TR Yıllar İhracatı'!$A:$H,4,0)</f>
        <v>#N/A</v>
      </c>
      <c r="AZ164" s="75" t="e">
        <f>VLOOKUP($A:$A,'6-TR Yıllar İhracatı'!$A:$H,5,0)</f>
        <v>#N/A</v>
      </c>
      <c r="BA164" s="71" t="e">
        <f>VLOOKUP($A:$A,'6-TR Yıllar İhracatı'!$A:$H,6,0)</f>
        <v>#N/A</v>
      </c>
      <c r="BB164" s="75" t="e">
        <f>VLOOKUP($A:$A,'6-TR Yıllar İhracatı'!$A:$H,7,0)</f>
        <v>#N/A</v>
      </c>
      <c r="BC164" s="71" t="e">
        <f>VLOOKUP($A:$A,'6-TR Yıllar İhracatı'!$A:$H,8,0)</f>
        <v>#N/A</v>
      </c>
      <c r="BD164" s="75" t="e">
        <f>VLOOKUP($A:$A,'7-TR Çeyrek Yıllar İhracatı'!$A:$H,2,0)</f>
        <v>#N/A</v>
      </c>
      <c r="BE164" s="71" t="e">
        <f>VLOOKUP($A:$A,'7-TR Çeyrek Yıllar İhracatı'!$A:$H,3,0)</f>
        <v>#N/A</v>
      </c>
      <c r="BF164" s="75" t="e">
        <f>VLOOKUP($A:$A,'7-TR Çeyrek Yıllar İhracatı'!$A:$H,4,0)</f>
        <v>#N/A</v>
      </c>
      <c r="BG164" s="71" t="e">
        <f>VLOOKUP($A:$A,'7-TR Çeyrek Yıllar İhracatı'!$A:$H,5,0)</f>
        <v>#N/A</v>
      </c>
      <c r="BH164" s="75" t="e">
        <f>VLOOKUP($A:$A,'7-TR Çeyrek Yıllar İhracatı'!$A:$H,6,0)</f>
        <v>#N/A</v>
      </c>
      <c r="BI164" s="71" t="e">
        <f>VLOOKUP($A:$A,'7-TR Çeyrek Yıllar İhracatı'!$A:$H,7,0)</f>
        <v>#N/A</v>
      </c>
      <c r="BJ164" s="75" t="e">
        <f>VLOOKUP($A:$A,'8- TR Yıllar Birim İhracatı'!$A:$H,2,0)</f>
        <v>#N/A</v>
      </c>
      <c r="BK164" s="71" t="e">
        <f>VLOOKUP($A:$A,'8- TR Yıllar Birim İhracatı'!$A:$H,3,0)</f>
        <v>#N/A</v>
      </c>
      <c r="BL164" s="75" t="e">
        <f>VLOOKUP($A:$A,'8- TR Yıllar Birim İhracatı'!$A:$H,4,0)</f>
        <v>#N/A</v>
      </c>
      <c r="BM164" s="71" t="e">
        <f>VLOOKUP($A:$A,'8- TR Yıllar Birim İhracatı'!$A:$H,5,0)</f>
        <v>#N/A</v>
      </c>
      <c r="BN164" s="75" t="e">
        <f>VLOOKUP($A:$A,'8- TR Yıllar Birim İhracatı'!$A:$H,6,0)</f>
        <v>#N/A</v>
      </c>
      <c r="BO164" s="71" t="e">
        <f>VLOOKUP($A:$A,'8- TR Yıllar Birim İhracatı'!$A:$H,7,0)</f>
        <v>#N/A</v>
      </c>
      <c r="BP164" s="75" t="e">
        <f>VLOOKUP($A:$A,'8- TR Yıllar Birim İhracatı'!$A:$H,8,0)</f>
        <v>#N/A</v>
      </c>
      <c r="BQ164" s="71">
        <f>VLOOKUP($A:$A,'9-Dünya Yıllar Birim İthalatı'!$A:$N,2,0)</f>
        <v>6406</v>
      </c>
      <c r="BR164" s="75" t="str">
        <f>VLOOKUP($A:$A,'9-Dünya Yıllar Birim İthalatı'!$A:$N,3,0)</f>
        <v>US Dollar/Tons</v>
      </c>
      <c r="BS164" s="71">
        <f>VLOOKUP($A:$A,'9-Dünya Yıllar Birim İthalatı'!$A:$N,4,0)</f>
        <v>5532</v>
      </c>
      <c r="BT164" s="75" t="str">
        <f>VLOOKUP($A:$A,'9-Dünya Yıllar Birim İthalatı'!$A:$N,5,0)</f>
        <v>US Dollar/Tons</v>
      </c>
      <c r="BU164" s="71">
        <f>VLOOKUP($A:$A,'9-Dünya Yıllar Birim İthalatı'!$A:$N,6,0)</f>
        <v>5344</v>
      </c>
      <c r="BV164" s="75" t="str">
        <f>VLOOKUP($A:$A,'9-Dünya Yıllar Birim İthalatı'!$A:$N,7,0)</f>
        <v>US Dollar/Tons</v>
      </c>
      <c r="BW164" s="71">
        <f>VLOOKUP($A:$A,'9-Dünya Yıllar Birim İthalatı'!$A:$N,8,0)</f>
        <v>8319</v>
      </c>
      <c r="BX164" s="75" t="str">
        <f>VLOOKUP($A:$A,'9-Dünya Yıllar Birim İthalatı'!$A:$N,9,0)</f>
        <v>US Dollar/Tons</v>
      </c>
      <c r="BY164" s="71">
        <f>VLOOKUP($A:$A,'9-Dünya Yıllar Birim İthalatı'!$A:$N,10,0)</f>
        <v>0</v>
      </c>
      <c r="BZ164" s="75">
        <f>VLOOKUP($A:$A,'9-Dünya Yıllar Birim İthalatı'!$A:$N,11,0)</f>
        <v>0</v>
      </c>
      <c r="CA164" s="71">
        <f>VLOOKUP($A:$A,'9-Dünya Yıllar Birim İthalatı'!$A:$N,12,0)</f>
        <v>0</v>
      </c>
      <c r="CB164" s="75">
        <f>VLOOKUP($A:$A,'9-Dünya Yıllar Birim İthalatı'!$A:$N,13,0)</f>
        <v>0</v>
      </c>
      <c r="CC164" s="71">
        <f>VLOOKUP($A:$A,'9-Dünya Yıllar Birim İthalatı'!$A:$N,14,0)</f>
        <v>0</v>
      </c>
    </row>
    <row r="165" spans="1:81" ht="27.6" x14ac:dyDescent="0.3">
      <c r="A165" s="69" t="s">
        <v>11</v>
      </c>
      <c r="B165" s="73"/>
      <c r="C165" s="73"/>
      <c r="D165" s="77">
        <v>17</v>
      </c>
      <c r="E165" s="77">
        <v>1</v>
      </c>
      <c r="F165" s="74"/>
      <c r="G165" s="77">
        <f t="shared" si="10"/>
        <v>-100</v>
      </c>
      <c r="H165" s="74">
        <f t="shared" si="11"/>
        <v>0</v>
      </c>
      <c r="I165" s="69" t="e">
        <f>VLOOKUP($A:$A,'2- Dünya Çeyrek Yıllar İthalatı'!$A:$F,2,0)</f>
        <v>#N/A</v>
      </c>
      <c r="J165" s="69" t="e">
        <f>VLOOKUP($A:$A,'2- Dünya Çeyrek Yıllar İthalatı'!$A:$F,3,0)</f>
        <v>#N/A</v>
      </c>
      <c r="K165" s="69" t="e">
        <f>VLOOKUP($A:$A,'2- Dünya Çeyrek Yıllar İthalatı'!$A:$F,4,0)</f>
        <v>#N/A</v>
      </c>
      <c r="L165" s="69" t="e">
        <f>VLOOKUP($A:$A,'2- Dünya Çeyrek Yıllar İthalatı'!$A:$F,5,0)</f>
        <v>#N/A</v>
      </c>
      <c r="M165" s="69" t="e">
        <f>VLOOKUP($A:$A,'2- Dünya Çeyrek Yıllar İthalatı'!$A:$F,6,0)</f>
        <v>#N/A</v>
      </c>
      <c r="N165" s="69" t="e">
        <f t="shared" si="12"/>
        <v>#N/A</v>
      </c>
      <c r="O165" s="69" t="e">
        <f>VLOOKUP($A:$A,'3-TR İhracat Göstergeleri'!$A:$P,2,0)</f>
        <v>#N/A</v>
      </c>
      <c r="P165" s="73" t="e">
        <f>VLOOKUP($A:$A,'3-TR İhracat Göstergeleri'!$A:$P,3,0)</f>
        <v>#N/A</v>
      </c>
      <c r="Q165" s="69" t="e">
        <f>VLOOKUP($A:$A,'3-TR İhracat Göstergeleri'!$A:$P,4,0)</f>
        <v>#N/A</v>
      </c>
      <c r="R165" s="73" t="e">
        <f>VLOOKUP($A:$A,'3-TR İhracat Göstergeleri'!$A:$P,5,0)</f>
        <v>#N/A</v>
      </c>
      <c r="S165" s="69" t="e">
        <f>VLOOKUP($A:$A,'3-TR İhracat Göstergeleri'!$A:$P,6,0)</f>
        <v>#N/A</v>
      </c>
      <c r="T165" s="73" t="e">
        <f>VLOOKUP($A:$A,'3-TR İhracat Göstergeleri'!$A:$P,7,0)</f>
        <v>#N/A</v>
      </c>
      <c r="U165" s="69" t="e">
        <f>VLOOKUP($A:$A,'3-TR İhracat Göstergeleri'!$A:$P,8,0)</f>
        <v>#N/A</v>
      </c>
      <c r="V165" s="73" t="e">
        <f>VLOOKUP($A:$A,'3-TR İhracat Göstergeleri'!$A:$P,9,0)</f>
        <v>#N/A</v>
      </c>
      <c r="W165" s="69" t="e">
        <f>VLOOKUP($A:$A,'3-TR İhracat Göstergeleri'!$A:$P,10,0)</f>
        <v>#N/A</v>
      </c>
      <c r="X165" s="73" t="e">
        <f>VLOOKUP($A:$A,'3-TR İhracat Göstergeleri'!$A:$P,11,0)</f>
        <v>#N/A</v>
      </c>
      <c r="Y165" s="69" t="e">
        <f>VLOOKUP($A:$A,'3-TR İhracat Göstergeleri'!$A:$P,12,0)</f>
        <v>#N/A</v>
      </c>
      <c r="Z165" s="73" t="e">
        <f>VLOOKUP($A:$A,'3-TR İhracat Göstergeleri'!$A:$P,13,0)</f>
        <v>#N/A</v>
      </c>
      <c r="AA165" s="69" t="e">
        <f>VLOOKUP($A:$A,'3-TR İhracat Göstergeleri'!$A:$P,14,0)</f>
        <v>#N/A</v>
      </c>
      <c r="AB165" s="73" t="e">
        <f>VLOOKUP($A:$A,'3-TR İhracat Göstergeleri'!$A:$P,15,0)</f>
        <v>#N/A</v>
      </c>
      <c r="AC165" s="69" t="e">
        <f>VLOOKUP($A:$A,'3-TR İhracat Göstergeleri'!$A:$P,16,0)</f>
        <v>#N/A</v>
      </c>
      <c r="AD165" s="73" t="e">
        <f>VLOOKUP($A:$A,'4-Dünya İthahalat Göstergeleri'!$A:$M,2,0)</f>
        <v>#N/A</v>
      </c>
      <c r="AE165" s="69" t="e">
        <f>VLOOKUP($A:$A,'4-Dünya İthahalat Göstergeleri'!$A:$M,3,0)</f>
        <v>#N/A</v>
      </c>
      <c r="AF165" s="73" t="e">
        <f>VLOOKUP($A:$A,'4-Dünya İthahalat Göstergeleri'!$A:$M,4,0)</f>
        <v>#N/A</v>
      </c>
      <c r="AG165" s="69" t="e">
        <f>VLOOKUP($A:$A,'4-Dünya İthahalat Göstergeleri'!$A:$M,5,0)</f>
        <v>#N/A</v>
      </c>
      <c r="AH165" s="73" t="e">
        <f>VLOOKUP($A:$A,'4-Dünya İthahalat Göstergeleri'!$A:$M,6,0)</f>
        <v>#N/A</v>
      </c>
      <c r="AI165" s="69" t="e">
        <f>VLOOKUP($A:$A,'4-Dünya İthahalat Göstergeleri'!$A:$M,7,0)</f>
        <v>#N/A</v>
      </c>
      <c r="AJ165" s="73" t="e">
        <f>VLOOKUP($A:$A,'4-Dünya İthahalat Göstergeleri'!$A:$M,8,0)</f>
        <v>#N/A</v>
      </c>
      <c r="AK165" s="69" t="e">
        <f>VLOOKUP($A:$A,'4-Dünya İthahalat Göstergeleri'!$A:$M,9,0)</f>
        <v>#N/A</v>
      </c>
      <c r="AL165" s="73" t="e">
        <f>VLOOKUP($A:$A,'4-Dünya İthahalat Göstergeleri'!$A:$M,10,0)</f>
        <v>#N/A</v>
      </c>
      <c r="AM165" s="69" t="e">
        <f>VLOOKUP($A:$A,'4-Dünya İthahalat Göstergeleri'!$A:$M,11,0)</f>
        <v>#N/A</v>
      </c>
      <c r="AN165" s="73" t="e">
        <f>VLOOKUP($A:$A,'4-Dünya İthahalat Göstergeleri'!$A:$M,12,0)</f>
        <v>#N/A</v>
      </c>
      <c r="AO165" s="69" t="e">
        <f>VLOOKUP($A:$A,'4-Dünya İthahalat Göstergeleri'!$A:$M,13,0)</f>
        <v>#N/A</v>
      </c>
      <c r="AP165" s="73" t="e">
        <f>VLOOKUP($A:$A,'5-Dünya Yıllar İhracatı'!$A:$F,2,0)</f>
        <v>#N/A</v>
      </c>
      <c r="AQ165" s="69" t="e">
        <f>VLOOKUP($A:$A,'5-Dünya Yıllar İhracatı'!$A:$F,3,0)</f>
        <v>#N/A</v>
      </c>
      <c r="AR165" s="73" t="e">
        <f>VLOOKUP($A:$A,'5-Dünya Yıllar İhracatı'!$A:$F,4,0)</f>
        <v>#N/A</v>
      </c>
      <c r="AS165" s="69" t="e">
        <f>VLOOKUP($A:$A,'5-Dünya Yıllar İhracatı'!$A:$F,5,0)</f>
        <v>#N/A</v>
      </c>
      <c r="AT165" s="73" t="e">
        <f>VLOOKUP($A:$A,'5-Dünya Yıllar İhracatı'!$A:$F,6,0)</f>
        <v>#N/A</v>
      </c>
      <c r="AU165" s="69" t="e">
        <f t="shared" si="13"/>
        <v>#N/A</v>
      </c>
      <c r="AV165" s="73" t="e">
        <f t="shared" si="14"/>
        <v>#N/A</v>
      </c>
      <c r="AW165" s="69">
        <f>VLOOKUP($A:$A,'6-TR Yıllar İhracatı'!$A:$H,2,0)</f>
        <v>0</v>
      </c>
      <c r="AX165" s="73">
        <f>VLOOKUP($A:$A,'6-TR Yıllar İhracatı'!$A:$H,3,0)</f>
        <v>0</v>
      </c>
      <c r="AY165" s="69">
        <f>VLOOKUP($A:$A,'6-TR Yıllar İhracatı'!$A:$H,4,0)</f>
        <v>17</v>
      </c>
      <c r="AZ165" s="73">
        <f>VLOOKUP($A:$A,'6-TR Yıllar İhracatı'!$A:$H,5,0)</f>
        <v>1</v>
      </c>
      <c r="BA165" s="69">
        <f>VLOOKUP($A:$A,'6-TR Yıllar İhracatı'!$A:$H,6,0)</f>
        <v>0</v>
      </c>
      <c r="BB165" s="73">
        <f>VLOOKUP($A:$A,'6-TR Yıllar İhracatı'!$A:$H,7,0)</f>
        <v>-1000</v>
      </c>
      <c r="BC165" s="69">
        <f>VLOOKUP($A:$A,'6-TR Yıllar İhracatı'!$A:$H,8,0)</f>
        <v>0</v>
      </c>
      <c r="BD165" s="73" t="e">
        <f>VLOOKUP($A:$A,'7-TR Çeyrek Yıllar İhracatı'!$A:$H,2,0)</f>
        <v>#N/A</v>
      </c>
      <c r="BE165" s="69" t="e">
        <f>VLOOKUP($A:$A,'7-TR Çeyrek Yıllar İhracatı'!$A:$H,3,0)</f>
        <v>#N/A</v>
      </c>
      <c r="BF165" s="73" t="e">
        <f>VLOOKUP($A:$A,'7-TR Çeyrek Yıllar İhracatı'!$A:$H,4,0)</f>
        <v>#N/A</v>
      </c>
      <c r="BG165" s="69" t="e">
        <f>VLOOKUP($A:$A,'7-TR Çeyrek Yıllar İhracatı'!$A:$H,5,0)</f>
        <v>#N/A</v>
      </c>
      <c r="BH165" s="73" t="e">
        <f>VLOOKUP($A:$A,'7-TR Çeyrek Yıllar İhracatı'!$A:$H,6,0)</f>
        <v>#N/A</v>
      </c>
      <c r="BI165" s="69" t="e">
        <f>VLOOKUP($A:$A,'7-TR Çeyrek Yıllar İhracatı'!$A:$H,7,0)</f>
        <v>#N/A</v>
      </c>
      <c r="BJ165" s="73">
        <f>VLOOKUP($A:$A,'8- TR Yıllar Birim İhracatı'!$A:$H,2,0)</f>
        <v>0</v>
      </c>
      <c r="BK165" s="69">
        <f>VLOOKUP($A:$A,'8- TR Yıllar Birim İhracatı'!$A:$H,3,0)</f>
        <v>0</v>
      </c>
      <c r="BL165" s="73">
        <f>VLOOKUP($A:$A,'8- TR Yıllar Birim İhracatı'!$A:$H,4,0)</f>
        <v>0</v>
      </c>
      <c r="BM165" s="69">
        <f>VLOOKUP($A:$A,'8- TR Yıllar Birim İhracatı'!$A:$H,5,0)</f>
        <v>0</v>
      </c>
      <c r="BN165" s="73">
        <f>VLOOKUP($A:$A,'8- TR Yıllar Birim İhracatı'!$A:$H,6,0)</f>
        <v>0</v>
      </c>
      <c r="BO165" s="69">
        <f>VLOOKUP($A:$A,'8- TR Yıllar Birim İhracatı'!$A:$H,7,0)</f>
        <v>0</v>
      </c>
      <c r="BP165" s="73">
        <f>VLOOKUP($A:$A,'8- TR Yıllar Birim İhracatı'!$A:$H,8,0)</f>
        <v>0</v>
      </c>
      <c r="BQ165" s="69">
        <f>VLOOKUP($A:$A,'9-Dünya Yıllar Birim İthalatı'!$A:$N,2,0)</f>
        <v>0</v>
      </c>
      <c r="BR165" s="73">
        <f>VLOOKUP($A:$A,'9-Dünya Yıllar Birim İthalatı'!$A:$N,3,0)</f>
        <v>0</v>
      </c>
      <c r="BS165" s="69">
        <f>VLOOKUP($A:$A,'9-Dünya Yıllar Birim İthalatı'!$A:$N,4,0)</f>
        <v>0</v>
      </c>
      <c r="BT165" s="73">
        <f>VLOOKUP($A:$A,'9-Dünya Yıllar Birim İthalatı'!$A:$N,5,0)</f>
        <v>0</v>
      </c>
      <c r="BU165" s="69">
        <f>VLOOKUP($A:$A,'9-Dünya Yıllar Birim İthalatı'!$A:$N,6,0)</f>
        <v>0</v>
      </c>
      <c r="BV165" s="73" t="str">
        <f>VLOOKUP($A:$A,'9-Dünya Yıllar Birim İthalatı'!$A:$N,7,0)</f>
        <v>US Dollar/Tons</v>
      </c>
      <c r="BW165" s="69">
        <f>VLOOKUP($A:$A,'9-Dünya Yıllar Birim İthalatı'!$A:$N,8,0)</f>
        <v>0</v>
      </c>
      <c r="BX165" s="73" t="str">
        <f>VLOOKUP($A:$A,'9-Dünya Yıllar Birim İthalatı'!$A:$N,9,0)</f>
        <v>US Dollar/Tons</v>
      </c>
      <c r="BY165" s="69">
        <f>VLOOKUP($A:$A,'9-Dünya Yıllar Birim İthalatı'!$A:$N,10,0)</f>
        <v>0</v>
      </c>
      <c r="BZ165" s="73">
        <f>VLOOKUP($A:$A,'9-Dünya Yıllar Birim İthalatı'!$A:$N,11,0)</f>
        <v>0</v>
      </c>
      <c r="CA165" s="69">
        <f>VLOOKUP($A:$A,'9-Dünya Yıllar Birim İthalatı'!$A:$N,12,0)</f>
        <v>0</v>
      </c>
      <c r="CB165" s="73">
        <f>VLOOKUP($A:$A,'9-Dünya Yıllar Birim İthalatı'!$A:$N,13,0)</f>
        <v>0</v>
      </c>
      <c r="CC165" s="69">
        <f>VLOOKUP($A:$A,'9-Dünya Yıllar Birim İthalatı'!$A:$N,14,0)</f>
        <v>0</v>
      </c>
    </row>
    <row r="166" spans="1:81" ht="27.6" x14ac:dyDescent="0.3">
      <c r="A166" s="71" t="s">
        <v>10</v>
      </c>
      <c r="B166" s="75"/>
      <c r="C166" s="75"/>
      <c r="D166" s="75"/>
      <c r="E166" s="72">
        <v>1</v>
      </c>
      <c r="F166" s="76"/>
      <c r="G166" s="72">
        <f t="shared" si="10"/>
        <v>-100</v>
      </c>
      <c r="H166" s="76">
        <f t="shared" si="11"/>
        <v>0</v>
      </c>
      <c r="I166" s="71" t="e">
        <f>VLOOKUP($A:$A,'2- Dünya Çeyrek Yıllar İthalatı'!$A:$F,2,0)</f>
        <v>#N/A</v>
      </c>
      <c r="J166" s="71" t="e">
        <f>VLOOKUP($A:$A,'2- Dünya Çeyrek Yıllar İthalatı'!$A:$F,3,0)</f>
        <v>#N/A</v>
      </c>
      <c r="K166" s="71" t="e">
        <f>VLOOKUP($A:$A,'2- Dünya Çeyrek Yıllar İthalatı'!$A:$F,4,0)</f>
        <v>#N/A</v>
      </c>
      <c r="L166" s="71" t="e">
        <f>VLOOKUP($A:$A,'2- Dünya Çeyrek Yıllar İthalatı'!$A:$F,5,0)</f>
        <v>#N/A</v>
      </c>
      <c r="M166" s="71" t="e">
        <f>VLOOKUP($A:$A,'2- Dünya Çeyrek Yıllar İthalatı'!$A:$F,6,0)</f>
        <v>#N/A</v>
      </c>
      <c r="N166" s="71" t="e">
        <f t="shared" si="12"/>
        <v>#N/A</v>
      </c>
      <c r="O166" s="71" t="e">
        <f>VLOOKUP($A:$A,'3-TR İhracat Göstergeleri'!$A:$P,2,0)</f>
        <v>#N/A</v>
      </c>
      <c r="P166" s="75" t="e">
        <f>VLOOKUP($A:$A,'3-TR İhracat Göstergeleri'!$A:$P,3,0)</f>
        <v>#N/A</v>
      </c>
      <c r="Q166" s="71" t="e">
        <f>VLOOKUP($A:$A,'3-TR İhracat Göstergeleri'!$A:$P,4,0)</f>
        <v>#N/A</v>
      </c>
      <c r="R166" s="75" t="e">
        <f>VLOOKUP($A:$A,'3-TR İhracat Göstergeleri'!$A:$P,5,0)</f>
        <v>#N/A</v>
      </c>
      <c r="S166" s="71" t="e">
        <f>VLOOKUP($A:$A,'3-TR İhracat Göstergeleri'!$A:$P,6,0)</f>
        <v>#N/A</v>
      </c>
      <c r="T166" s="75" t="e">
        <f>VLOOKUP($A:$A,'3-TR İhracat Göstergeleri'!$A:$P,7,0)</f>
        <v>#N/A</v>
      </c>
      <c r="U166" s="71" t="e">
        <f>VLOOKUP($A:$A,'3-TR İhracat Göstergeleri'!$A:$P,8,0)</f>
        <v>#N/A</v>
      </c>
      <c r="V166" s="75" t="e">
        <f>VLOOKUP($A:$A,'3-TR İhracat Göstergeleri'!$A:$P,9,0)</f>
        <v>#N/A</v>
      </c>
      <c r="W166" s="71" t="e">
        <f>VLOOKUP($A:$A,'3-TR İhracat Göstergeleri'!$A:$P,10,0)</f>
        <v>#N/A</v>
      </c>
      <c r="X166" s="75" t="e">
        <f>VLOOKUP($A:$A,'3-TR İhracat Göstergeleri'!$A:$P,11,0)</f>
        <v>#N/A</v>
      </c>
      <c r="Y166" s="71" t="e">
        <f>VLOOKUP($A:$A,'3-TR İhracat Göstergeleri'!$A:$P,12,0)</f>
        <v>#N/A</v>
      </c>
      <c r="Z166" s="75" t="e">
        <f>VLOOKUP($A:$A,'3-TR İhracat Göstergeleri'!$A:$P,13,0)</f>
        <v>#N/A</v>
      </c>
      <c r="AA166" s="71" t="e">
        <f>VLOOKUP($A:$A,'3-TR İhracat Göstergeleri'!$A:$P,14,0)</f>
        <v>#N/A</v>
      </c>
      <c r="AB166" s="75" t="e">
        <f>VLOOKUP($A:$A,'3-TR İhracat Göstergeleri'!$A:$P,15,0)</f>
        <v>#N/A</v>
      </c>
      <c r="AC166" s="71" t="e">
        <f>VLOOKUP($A:$A,'3-TR İhracat Göstergeleri'!$A:$P,16,0)</f>
        <v>#N/A</v>
      </c>
      <c r="AD166" s="75" t="e">
        <f>VLOOKUP($A:$A,'4-Dünya İthahalat Göstergeleri'!$A:$M,2,0)</f>
        <v>#N/A</v>
      </c>
      <c r="AE166" s="71" t="e">
        <f>VLOOKUP($A:$A,'4-Dünya İthahalat Göstergeleri'!$A:$M,3,0)</f>
        <v>#N/A</v>
      </c>
      <c r="AF166" s="75" t="e">
        <f>VLOOKUP($A:$A,'4-Dünya İthahalat Göstergeleri'!$A:$M,4,0)</f>
        <v>#N/A</v>
      </c>
      <c r="AG166" s="71" t="e">
        <f>VLOOKUP($A:$A,'4-Dünya İthahalat Göstergeleri'!$A:$M,5,0)</f>
        <v>#N/A</v>
      </c>
      <c r="AH166" s="75" t="e">
        <f>VLOOKUP($A:$A,'4-Dünya İthahalat Göstergeleri'!$A:$M,6,0)</f>
        <v>#N/A</v>
      </c>
      <c r="AI166" s="71" t="e">
        <f>VLOOKUP($A:$A,'4-Dünya İthahalat Göstergeleri'!$A:$M,7,0)</f>
        <v>#N/A</v>
      </c>
      <c r="AJ166" s="75" t="e">
        <f>VLOOKUP($A:$A,'4-Dünya İthahalat Göstergeleri'!$A:$M,8,0)</f>
        <v>#N/A</v>
      </c>
      <c r="AK166" s="71" t="e">
        <f>VLOOKUP($A:$A,'4-Dünya İthahalat Göstergeleri'!$A:$M,9,0)</f>
        <v>#N/A</v>
      </c>
      <c r="AL166" s="75" t="e">
        <f>VLOOKUP($A:$A,'4-Dünya İthahalat Göstergeleri'!$A:$M,10,0)</f>
        <v>#N/A</v>
      </c>
      <c r="AM166" s="71" t="e">
        <f>VLOOKUP($A:$A,'4-Dünya İthahalat Göstergeleri'!$A:$M,11,0)</f>
        <v>#N/A</v>
      </c>
      <c r="AN166" s="75" t="e">
        <f>VLOOKUP($A:$A,'4-Dünya İthahalat Göstergeleri'!$A:$M,12,0)</f>
        <v>#N/A</v>
      </c>
      <c r="AO166" s="71" t="e">
        <f>VLOOKUP($A:$A,'4-Dünya İthahalat Göstergeleri'!$A:$M,13,0)</f>
        <v>#N/A</v>
      </c>
      <c r="AP166" s="75" t="e">
        <f>VLOOKUP($A:$A,'5-Dünya Yıllar İhracatı'!$A:$F,2,0)</f>
        <v>#N/A</v>
      </c>
      <c r="AQ166" s="71" t="e">
        <f>VLOOKUP($A:$A,'5-Dünya Yıllar İhracatı'!$A:$F,3,0)</f>
        <v>#N/A</v>
      </c>
      <c r="AR166" s="75" t="e">
        <f>VLOOKUP($A:$A,'5-Dünya Yıllar İhracatı'!$A:$F,4,0)</f>
        <v>#N/A</v>
      </c>
      <c r="AS166" s="71" t="e">
        <f>VLOOKUP($A:$A,'5-Dünya Yıllar İhracatı'!$A:$F,5,0)</f>
        <v>#N/A</v>
      </c>
      <c r="AT166" s="75" t="e">
        <f>VLOOKUP($A:$A,'5-Dünya Yıllar İhracatı'!$A:$F,6,0)</f>
        <v>#N/A</v>
      </c>
      <c r="AU166" s="71" t="e">
        <f t="shared" si="13"/>
        <v>#N/A</v>
      </c>
      <c r="AV166" s="75" t="e">
        <f t="shared" si="14"/>
        <v>#N/A</v>
      </c>
      <c r="AW166" s="71" t="e">
        <f>VLOOKUP($A:$A,'6-TR Yıllar İhracatı'!$A:$H,2,0)</f>
        <v>#N/A</v>
      </c>
      <c r="AX166" s="75" t="e">
        <f>VLOOKUP($A:$A,'6-TR Yıllar İhracatı'!$A:$H,3,0)</f>
        <v>#N/A</v>
      </c>
      <c r="AY166" s="71" t="e">
        <f>VLOOKUP($A:$A,'6-TR Yıllar İhracatı'!$A:$H,4,0)</f>
        <v>#N/A</v>
      </c>
      <c r="AZ166" s="75" t="e">
        <f>VLOOKUP($A:$A,'6-TR Yıllar İhracatı'!$A:$H,5,0)</f>
        <v>#N/A</v>
      </c>
      <c r="BA166" s="71" t="e">
        <f>VLOOKUP($A:$A,'6-TR Yıllar İhracatı'!$A:$H,6,0)</f>
        <v>#N/A</v>
      </c>
      <c r="BB166" s="75" t="e">
        <f>VLOOKUP($A:$A,'6-TR Yıllar İhracatı'!$A:$H,7,0)</f>
        <v>#N/A</v>
      </c>
      <c r="BC166" s="71" t="e">
        <f>VLOOKUP($A:$A,'6-TR Yıllar İhracatı'!$A:$H,8,0)</f>
        <v>#N/A</v>
      </c>
      <c r="BD166" s="75" t="e">
        <f>VLOOKUP($A:$A,'7-TR Çeyrek Yıllar İhracatı'!$A:$H,2,0)</f>
        <v>#N/A</v>
      </c>
      <c r="BE166" s="71" t="e">
        <f>VLOOKUP($A:$A,'7-TR Çeyrek Yıllar İhracatı'!$A:$H,3,0)</f>
        <v>#N/A</v>
      </c>
      <c r="BF166" s="75" t="e">
        <f>VLOOKUP($A:$A,'7-TR Çeyrek Yıllar İhracatı'!$A:$H,4,0)</f>
        <v>#N/A</v>
      </c>
      <c r="BG166" s="71" t="e">
        <f>VLOOKUP($A:$A,'7-TR Çeyrek Yıllar İhracatı'!$A:$H,5,0)</f>
        <v>#N/A</v>
      </c>
      <c r="BH166" s="75" t="e">
        <f>VLOOKUP($A:$A,'7-TR Çeyrek Yıllar İhracatı'!$A:$H,6,0)</f>
        <v>#N/A</v>
      </c>
      <c r="BI166" s="71" t="e">
        <f>VLOOKUP($A:$A,'7-TR Çeyrek Yıllar İhracatı'!$A:$H,7,0)</f>
        <v>#N/A</v>
      </c>
      <c r="BJ166" s="75" t="e">
        <f>VLOOKUP($A:$A,'8- TR Yıllar Birim İhracatı'!$A:$H,2,0)</f>
        <v>#N/A</v>
      </c>
      <c r="BK166" s="71" t="e">
        <f>VLOOKUP($A:$A,'8- TR Yıllar Birim İhracatı'!$A:$H,3,0)</f>
        <v>#N/A</v>
      </c>
      <c r="BL166" s="75" t="e">
        <f>VLOOKUP($A:$A,'8- TR Yıllar Birim İhracatı'!$A:$H,4,0)</f>
        <v>#N/A</v>
      </c>
      <c r="BM166" s="71" t="e">
        <f>VLOOKUP($A:$A,'8- TR Yıllar Birim İhracatı'!$A:$H,5,0)</f>
        <v>#N/A</v>
      </c>
      <c r="BN166" s="75" t="e">
        <f>VLOOKUP($A:$A,'8- TR Yıllar Birim İhracatı'!$A:$H,6,0)</f>
        <v>#N/A</v>
      </c>
      <c r="BO166" s="71" t="e">
        <f>VLOOKUP($A:$A,'8- TR Yıllar Birim İhracatı'!$A:$H,7,0)</f>
        <v>#N/A</v>
      </c>
      <c r="BP166" s="75" t="e">
        <f>VLOOKUP($A:$A,'8- TR Yıllar Birim İhracatı'!$A:$H,8,0)</f>
        <v>#N/A</v>
      </c>
      <c r="BQ166" s="71">
        <f>VLOOKUP($A:$A,'9-Dünya Yıllar Birim İthalatı'!$A:$N,2,0)</f>
        <v>0</v>
      </c>
      <c r="BR166" s="75">
        <f>VLOOKUP($A:$A,'9-Dünya Yıllar Birim İthalatı'!$A:$N,3,0)</f>
        <v>0</v>
      </c>
      <c r="BS166" s="71">
        <f>VLOOKUP($A:$A,'9-Dünya Yıllar Birim İthalatı'!$A:$N,4,0)</f>
        <v>0</v>
      </c>
      <c r="BT166" s="75">
        <f>VLOOKUP($A:$A,'9-Dünya Yıllar Birim İthalatı'!$A:$N,5,0)</f>
        <v>0</v>
      </c>
      <c r="BU166" s="71">
        <f>VLOOKUP($A:$A,'9-Dünya Yıllar Birim İthalatı'!$A:$N,6,0)</f>
        <v>0</v>
      </c>
      <c r="BV166" s="75">
        <f>VLOOKUP($A:$A,'9-Dünya Yıllar Birim İthalatı'!$A:$N,7,0)</f>
        <v>0</v>
      </c>
      <c r="BW166" s="71">
        <f>VLOOKUP($A:$A,'9-Dünya Yıllar Birim İthalatı'!$A:$N,8,0)</f>
        <v>0</v>
      </c>
      <c r="BX166" s="75" t="str">
        <f>VLOOKUP($A:$A,'9-Dünya Yıllar Birim İthalatı'!$A:$N,9,0)</f>
        <v>US Dollar/Tons</v>
      </c>
      <c r="BY166" s="71">
        <f>VLOOKUP($A:$A,'9-Dünya Yıllar Birim İthalatı'!$A:$N,10,0)</f>
        <v>0</v>
      </c>
      <c r="BZ166" s="75">
        <f>VLOOKUP($A:$A,'9-Dünya Yıllar Birim İthalatı'!$A:$N,11,0)</f>
        <v>0</v>
      </c>
      <c r="CA166" s="71">
        <f>VLOOKUP($A:$A,'9-Dünya Yıllar Birim İthalatı'!$A:$N,12,0)</f>
        <v>0</v>
      </c>
      <c r="CB166" s="75">
        <f>VLOOKUP($A:$A,'9-Dünya Yıllar Birim İthalatı'!$A:$N,13,0)</f>
        <v>0</v>
      </c>
      <c r="CC166" s="71">
        <f>VLOOKUP($A:$A,'9-Dünya Yıllar Birim İthalatı'!$A:$N,14,0)</f>
        <v>0</v>
      </c>
    </row>
    <row r="167" spans="1:81" ht="27.6" x14ac:dyDescent="0.3">
      <c r="A167" s="69" t="s">
        <v>9</v>
      </c>
      <c r="B167" s="73">
        <v>21</v>
      </c>
      <c r="C167" s="73">
        <v>0</v>
      </c>
      <c r="D167" s="73">
        <v>12</v>
      </c>
      <c r="E167" s="73">
        <v>0</v>
      </c>
      <c r="F167" s="74"/>
      <c r="G167" s="73" t="e">
        <f t="shared" si="10"/>
        <v>#DIV/0!</v>
      </c>
      <c r="H167" s="74">
        <f t="shared" si="11"/>
        <v>0</v>
      </c>
      <c r="I167" s="69" t="e">
        <f>VLOOKUP($A:$A,'2- Dünya Çeyrek Yıllar İthalatı'!$A:$F,2,0)</f>
        <v>#N/A</v>
      </c>
      <c r="J167" s="69" t="e">
        <f>VLOOKUP($A:$A,'2- Dünya Çeyrek Yıllar İthalatı'!$A:$F,3,0)</f>
        <v>#N/A</v>
      </c>
      <c r="K167" s="69" t="e">
        <f>VLOOKUP($A:$A,'2- Dünya Çeyrek Yıllar İthalatı'!$A:$F,4,0)</f>
        <v>#N/A</v>
      </c>
      <c r="L167" s="69" t="e">
        <f>VLOOKUP($A:$A,'2- Dünya Çeyrek Yıllar İthalatı'!$A:$F,5,0)</f>
        <v>#N/A</v>
      </c>
      <c r="M167" s="69" t="e">
        <f>VLOOKUP($A:$A,'2- Dünya Çeyrek Yıllar İthalatı'!$A:$F,6,0)</f>
        <v>#N/A</v>
      </c>
      <c r="N167" s="69" t="e">
        <f t="shared" si="12"/>
        <v>#N/A</v>
      </c>
      <c r="O167" s="69" t="e">
        <f>VLOOKUP($A:$A,'3-TR İhracat Göstergeleri'!$A:$P,2,0)</f>
        <v>#N/A</v>
      </c>
      <c r="P167" s="73" t="e">
        <f>VLOOKUP($A:$A,'3-TR İhracat Göstergeleri'!$A:$P,3,0)</f>
        <v>#N/A</v>
      </c>
      <c r="Q167" s="69" t="e">
        <f>VLOOKUP($A:$A,'3-TR İhracat Göstergeleri'!$A:$P,4,0)</f>
        <v>#N/A</v>
      </c>
      <c r="R167" s="73" t="e">
        <f>VLOOKUP($A:$A,'3-TR İhracat Göstergeleri'!$A:$P,5,0)</f>
        <v>#N/A</v>
      </c>
      <c r="S167" s="69" t="e">
        <f>VLOOKUP($A:$A,'3-TR İhracat Göstergeleri'!$A:$P,6,0)</f>
        <v>#N/A</v>
      </c>
      <c r="T167" s="73" t="e">
        <f>VLOOKUP($A:$A,'3-TR İhracat Göstergeleri'!$A:$P,7,0)</f>
        <v>#N/A</v>
      </c>
      <c r="U167" s="69" t="e">
        <f>VLOOKUP($A:$A,'3-TR İhracat Göstergeleri'!$A:$P,8,0)</f>
        <v>#N/A</v>
      </c>
      <c r="V167" s="73" t="e">
        <f>VLOOKUP($A:$A,'3-TR İhracat Göstergeleri'!$A:$P,9,0)</f>
        <v>#N/A</v>
      </c>
      <c r="W167" s="69" t="e">
        <f>VLOOKUP($A:$A,'3-TR İhracat Göstergeleri'!$A:$P,10,0)</f>
        <v>#N/A</v>
      </c>
      <c r="X167" s="73" t="e">
        <f>VLOOKUP($A:$A,'3-TR İhracat Göstergeleri'!$A:$P,11,0)</f>
        <v>#N/A</v>
      </c>
      <c r="Y167" s="69" t="e">
        <f>VLOOKUP($A:$A,'3-TR İhracat Göstergeleri'!$A:$P,12,0)</f>
        <v>#N/A</v>
      </c>
      <c r="Z167" s="73" t="e">
        <f>VLOOKUP($A:$A,'3-TR İhracat Göstergeleri'!$A:$P,13,0)</f>
        <v>#N/A</v>
      </c>
      <c r="AA167" s="69" t="e">
        <f>VLOOKUP($A:$A,'3-TR İhracat Göstergeleri'!$A:$P,14,0)</f>
        <v>#N/A</v>
      </c>
      <c r="AB167" s="73" t="e">
        <f>VLOOKUP($A:$A,'3-TR İhracat Göstergeleri'!$A:$P,15,0)</f>
        <v>#N/A</v>
      </c>
      <c r="AC167" s="69" t="e">
        <f>VLOOKUP($A:$A,'3-TR İhracat Göstergeleri'!$A:$P,16,0)</f>
        <v>#N/A</v>
      </c>
      <c r="AD167" s="73" t="e">
        <f>VLOOKUP($A:$A,'4-Dünya İthahalat Göstergeleri'!$A:$M,2,0)</f>
        <v>#N/A</v>
      </c>
      <c r="AE167" s="69" t="e">
        <f>VLOOKUP($A:$A,'4-Dünya İthahalat Göstergeleri'!$A:$M,3,0)</f>
        <v>#N/A</v>
      </c>
      <c r="AF167" s="73" t="e">
        <f>VLOOKUP($A:$A,'4-Dünya İthahalat Göstergeleri'!$A:$M,4,0)</f>
        <v>#N/A</v>
      </c>
      <c r="AG167" s="69" t="e">
        <f>VLOOKUP($A:$A,'4-Dünya İthahalat Göstergeleri'!$A:$M,5,0)</f>
        <v>#N/A</v>
      </c>
      <c r="AH167" s="73" t="e">
        <f>VLOOKUP($A:$A,'4-Dünya İthahalat Göstergeleri'!$A:$M,6,0)</f>
        <v>#N/A</v>
      </c>
      <c r="AI167" s="69" t="e">
        <f>VLOOKUP($A:$A,'4-Dünya İthahalat Göstergeleri'!$A:$M,7,0)</f>
        <v>#N/A</v>
      </c>
      <c r="AJ167" s="73" t="e">
        <f>VLOOKUP($A:$A,'4-Dünya İthahalat Göstergeleri'!$A:$M,8,0)</f>
        <v>#N/A</v>
      </c>
      <c r="AK167" s="69" t="e">
        <f>VLOOKUP($A:$A,'4-Dünya İthahalat Göstergeleri'!$A:$M,9,0)</f>
        <v>#N/A</v>
      </c>
      <c r="AL167" s="73" t="e">
        <f>VLOOKUP($A:$A,'4-Dünya İthahalat Göstergeleri'!$A:$M,10,0)</f>
        <v>#N/A</v>
      </c>
      <c r="AM167" s="69" t="e">
        <f>VLOOKUP($A:$A,'4-Dünya İthahalat Göstergeleri'!$A:$M,11,0)</f>
        <v>#N/A</v>
      </c>
      <c r="AN167" s="73" t="e">
        <f>VLOOKUP($A:$A,'4-Dünya İthahalat Göstergeleri'!$A:$M,12,0)</f>
        <v>#N/A</v>
      </c>
      <c r="AO167" s="69" t="e">
        <f>VLOOKUP($A:$A,'4-Dünya İthahalat Göstergeleri'!$A:$M,13,0)</f>
        <v>#N/A</v>
      </c>
      <c r="AP167" s="73" t="e">
        <f>VLOOKUP($A:$A,'5-Dünya Yıllar İhracatı'!$A:$F,2,0)</f>
        <v>#N/A</v>
      </c>
      <c r="AQ167" s="69" t="e">
        <f>VLOOKUP($A:$A,'5-Dünya Yıllar İhracatı'!$A:$F,3,0)</f>
        <v>#N/A</v>
      </c>
      <c r="AR167" s="73" t="e">
        <f>VLOOKUP($A:$A,'5-Dünya Yıllar İhracatı'!$A:$F,4,0)</f>
        <v>#N/A</v>
      </c>
      <c r="AS167" s="69" t="e">
        <f>VLOOKUP($A:$A,'5-Dünya Yıllar İhracatı'!$A:$F,5,0)</f>
        <v>#N/A</v>
      </c>
      <c r="AT167" s="73" t="e">
        <f>VLOOKUP($A:$A,'5-Dünya Yıllar İhracatı'!$A:$F,6,0)</f>
        <v>#N/A</v>
      </c>
      <c r="AU167" s="69" t="e">
        <f t="shared" si="13"/>
        <v>#N/A</v>
      </c>
      <c r="AV167" s="73" t="e">
        <f t="shared" si="14"/>
        <v>#N/A</v>
      </c>
      <c r="AW167" s="69" t="e">
        <f>VLOOKUP($A:$A,'6-TR Yıllar İhracatı'!$A:$H,2,0)</f>
        <v>#N/A</v>
      </c>
      <c r="AX167" s="73" t="e">
        <f>VLOOKUP($A:$A,'6-TR Yıllar İhracatı'!$A:$H,3,0)</f>
        <v>#N/A</v>
      </c>
      <c r="AY167" s="69" t="e">
        <f>VLOOKUP($A:$A,'6-TR Yıllar İhracatı'!$A:$H,4,0)</f>
        <v>#N/A</v>
      </c>
      <c r="AZ167" s="73" t="e">
        <f>VLOOKUP($A:$A,'6-TR Yıllar İhracatı'!$A:$H,5,0)</f>
        <v>#N/A</v>
      </c>
      <c r="BA167" s="69" t="e">
        <f>VLOOKUP($A:$A,'6-TR Yıllar İhracatı'!$A:$H,6,0)</f>
        <v>#N/A</v>
      </c>
      <c r="BB167" s="73" t="e">
        <f>VLOOKUP($A:$A,'6-TR Yıllar İhracatı'!$A:$H,7,0)</f>
        <v>#N/A</v>
      </c>
      <c r="BC167" s="69" t="e">
        <f>VLOOKUP($A:$A,'6-TR Yıllar İhracatı'!$A:$H,8,0)</f>
        <v>#N/A</v>
      </c>
      <c r="BD167" s="73">
        <f>VLOOKUP($A:$A,'7-TR Çeyrek Yıllar İhracatı'!$A:$H,2,0)</f>
        <v>0</v>
      </c>
      <c r="BE167" s="69">
        <f>VLOOKUP($A:$A,'7-TR Çeyrek Yıllar İhracatı'!$A:$H,3,0)</f>
        <v>0</v>
      </c>
      <c r="BF167" s="73">
        <f>VLOOKUP($A:$A,'7-TR Çeyrek Yıllar İhracatı'!$A:$H,4,0)</f>
        <v>0</v>
      </c>
      <c r="BG167" s="69">
        <f>VLOOKUP($A:$A,'7-TR Çeyrek Yıllar İhracatı'!$A:$H,5,0)</f>
        <v>0</v>
      </c>
      <c r="BH167" s="73">
        <f>VLOOKUP($A:$A,'7-TR Çeyrek Yıllar İhracatı'!$A:$H,6,0)</f>
        <v>97</v>
      </c>
      <c r="BI167" s="69" t="e">
        <f>VLOOKUP($A:$A,'7-TR Çeyrek Yıllar İhracatı'!$A:$H,7,0)</f>
        <v>#DIV/0!</v>
      </c>
      <c r="BJ167" s="73" t="e">
        <f>VLOOKUP($A:$A,'8- TR Yıllar Birim İhracatı'!$A:$H,2,0)</f>
        <v>#N/A</v>
      </c>
      <c r="BK167" s="69" t="e">
        <f>VLOOKUP($A:$A,'8- TR Yıllar Birim İhracatı'!$A:$H,3,0)</f>
        <v>#N/A</v>
      </c>
      <c r="BL167" s="73" t="e">
        <f>VLOOKUP($A:$A,'8- TR Yıllar Birim İhracatı'!$A:$H,4,0)</f>
        <v>#N/A</v>
      </c>
      <c r="BM167" s="69" t="e">
        <f>VLOOKUP($A:$A,'8- TR Yıllar Birim İhracatı'!$A:$H,5,0)</f>
        <v>#N/A</v>
      </c>
      <c r="BN167" s="73" t="e">
        <f>VLOOKUP($A:$A,'8- TR Yıllar Birim İhracatı'!$A:$H,6,0)</f>
        <v>#N/A</v>
      </c>
      <c r="BO167" s="69" t="e">
        <f>VLOOKUP($A:$A,'8- TR Yıllar Birim İhracatı'!$A:$H,7,0)</f>
        <v>#N/A</v>
      </c>
      <c r="BP167" s="73" t="e">
        <f>VLOOKUP($A:$A,'8- TR Yıllar Birim İhracatı'!$A:$H,8,0)</f>
        <v>#N/A</v>
      </c>
      <c r="BQ167" s="69">
        <f>VLOOKUP($A:$A,'9-Dünya Yıllar Birim İthalatı'!$A:$N,2,0)</f>
        <v>7000</v>
      </c>
      <c r="BR167" s="73" t="str">
        <f>VLOOKUP($A:$A,'9-Dünya Yıllar Birim İthalatı'!$A:$N,3,0)</f>
        <v>US Dollar/Tons</v>
      </c>
      <c r="BS167" s="69">
        <f>VLOOKUP($A:$A,'9-Dünya Yıllar Birim İthalatı'!$A:$N,4,0)</f>
        <v>0</v>
      </c>
      <c r="BT167" s="73">
        <f>VLOOKUP($A:$A,'9-Dünya Yıllar Birim İthalatı'!$A:$N,5,0)</f>
        <v>0</v>
      </c>
      <c r="BU167" s="69">
        <f>VLOOKUP($A:$A,'9-Dünya Yıllar Birim İthalatı'!$A:$N,6,0)</f>
        <v>6000</v>
      </c>
      <c r="BV167" s="73" t="str">
        <f>VLOOKUP($A:$A,'9-Dünya Yıllar Birim İthalatı'!$A:$N,7,0)</f>
        <v>US Dollar/Tons</v>
      </c>
      <c r="BW167" s="69">
        <f>VLOOKUP($A:$A,'9-Dünya Yıllar Birim İthalatı'!$A:$N,8,0)</f>
        <v>0</v>
      </c>
      <c r="BX167" s="73">
        <f>VLOOKUP($A:$A,'9-Dünya Yıllar Birim İthalatı'!$A:$N,9,0)</f>
        <v>0</v>
      </c>
      <c r="BY167" s="69">
        <f>VLOOKUP($A:$A,'9-Dünya Yıllar Birim İthalatı'!$A:$N,10,0)</f>
        <v>0</v>
      </c>
      <c r="BZ167" s="73">
        <f>VLOOKUP($A:$A,'9-Dünya Yıllar Birim İthalatı'!$A:$N,11,0)</f>
        <v>0</v>
      </c>
      <c r="CA167" s="69">
        <f>VLOOKUP($A:$A,'9-Dünya Yıllar Birim İthalatı'!$A:$N,12,0)</f>
        <v>0</v>
      </c>
      <c r="CB167" s="73">
        <f>VLOOKUP($A:$A,'9-Dünya Yıllar Birim İthalatı'!$A:$N,13,0)</f>
        <v>0</v>
      </c>
      <c r="CC167" s="69">
        <f>VLOOKUP($A:$A,'9-Dünya Yıllar Birim İthalatı'!$A:$N,14,0)</f>
        <v>0</v>
      </c>
    </row>
    <row r="168" spans="1:81" ht="27.6" x14ac:dyDescent="0.3">
      <c r="A168" s="71" t="s">
        <v>8</v>
      </c>
      <c r="B168" s="75"/>
      <c r="C168" s="75">
        <v>0</v>
      </c>
      <c r="D168" s="75">
        <v>2</v>
      </c>
      <c r="E168" s="75"/>
      <c r="F168" s="76"/>
      <c r="G168" s="75" t="e">
        <f t="shared" si="10"/>
        <v>#DIV/0!</v>
      </c>
      <c r="H168" s="76">
        <f t="shared" si="11"/>
        <v>0</v>
      </c>
      <c r="I168" s="71" t="e">
        <f>VLOOKUP($A:$A,'2- Dünya Çeyrek Yıllar İthalatı'!$A:$F,2,0)</f>
        <v>#N/A</v>
      </c>
      <c r="J168" s="71" t="e">
        <f>VLOOKUP($A:$A,'2- Dünya Çeyrek Yıllar İthalatı'!$A:$F,3,0)</f>
        <v>#N/A</v>
      </c>
      <c r="K168" s="71" t="e">
        <f>VLOOKUP($A:$A,'2- Dünya Çeyrek Yıllar İthalatı'!$A:$F,4,0)</f>
        <v>#N/A</v>
      </c>
      <c r="L168" s="71" t="e">
        <f>VLOOKUP($A:$A,'2- Dünya Çeyrek Yıllar İthalatı'!$A:$F,5,0)</f>
        <v>#N/A</v>
      </c>
      <c r="M168" s="71" t="e">
        <f>VLOOKUP($A:$A,'2- Dünya Çeyrek Yıllar İthalatı'!$A:$F,6,0)</f>
        <v>#N/A</v>
      </c>
      <c r="N168" s="71" t="e">
        <f t="shared" si="12"/>
        <v>#N/A</v>
      </c>
      <c r="O168" s="71" t="e">
        <f>VLOOKUP($A:$A,'3-TR İhracat Göstergeleri'!$A:$P,2,0)</f>
        <v>#N/A</v>
      </c>
      <c r="P168" s="75" t="e">
        <f>VLOOKUP($A:$A,'3-TR İhracat Göstergeleri'!$A:$P,3,0)</f>
        <v>#N/A</v>
      </c>
      <c r="Q168" s="71" t="e">
        <f>VLOOKUP($A:$A,'3-TR İhracat Göstergeleri'!$A:$P,4,0)</f>
        <v>#N/A</v>
      </c>
      <c r="R168" s="75" t="e">
        <f>VLOOKUP($A:$A,'3-TR İhracat Göstergeleri'!$A:$P,5,0)</f>
        <v>#N/A</v>
      </c>
      <c r="S168" s="71" t="e">
        <f>VLOOKUP($A:$A,'3-TR İhracat Göstergeleri'!$A:$P,6,0)</f>
        <v>#N/A</v>
      </c>
      <c r="T168" s="75" t="e">
        <f>VLOOKUP($A:$A,'3-TR İhracat Göstergeleri'!$A:$P,7,0)</f>
        <v>#N/A</v>
      </c>
      <c r="U168" s="71" t="e">
        <f>VLOOKUP($A:$A,'3-TR İhracat Göstergeleri'!$A:$P,8,0)</f>
        <v>#N/A</v>
      </c>
      <c r="V168" s="75" t="e">
        <f>VLOOKUP($A:$A,'3-TR İhracat Göstergeleri'!$A:$P,9,0)</f>
        <v>#N/A</v>
      </c>
      <c r="W168" s="71" t="e">
        <f>VLOOKUP($A:$A,'3-TR İhracat Göstergeleri'!$A:$P,10,0)</f>
        <v>#N/A</v>
      </c>
      <c r="X168" s="75" t="e">
        <f>VLOOKUP($A:$A,'3-TR İhracat Göstergeleri'!$A:$P,11,0)</f>
        <v>#N/A</v>
      </c>
      <c r="Y168" s="71" t="e">
        <f>VLOOKUP($A:$A,'3-TR İhracat Göstergeleri'!$A:$P,12,0)</f>
        <v>#N/A</v>
      </c>
      <c r="Z168" s="75" t="e">
        <f>VLOOKUP($A:$A,'3-TR İhracat Göstergeleri'!$A:$P,13,0)</f>
        <v>#N/A</v>
      </c>
      <c r="AA168" s="71" t="e">
        <f>VLOOKUP($A:$A,'3-TR İhracat Göstergeleri'!$A:$P,14,0)</f>
        <v>#N/A</v>
      </c>
      <c r="AB168" s="75" t="e">
        <f>VLOOKUP($A:$A,'3-TR İhracat Göstergeleri'!$A:$P,15,0)</f>
        <v>#N/A</v>
      </c>
      <c r="AC168" s="71" t="e">
        <f>VLOOKUP($A:$A,'3-TR İhracat Göstergeleri'!$A:$P,16,0)</f>
        <v>#N/A</v>
      </c>
      <c r="AD168" s="75" t="e">
        <f>VLOOKUP($A:$A,'4-Dünya İthahalat Göstergeleri'!$A:$M,2,0)</f>
        <v>#N/A</v>
      </c>
      <c r="AE168" s="71" t="e">
        <f>VLOOKUP($A:$A,'4-Dünya İthahalat Göstergeleri'!$A:$M,3,0)</f>
        <v>#N/A</v>
      </c>
      <c r="AF168" s="75" t="e">
        <f>VLOOKUP($A:$A,'4-Dünya İthahalat Göstergeleri'!$A:$M,4,0)</f>
        <v>#N/A</v>
      </c>
      <c r="AG168" s="71" t="e">
        <f>VLOOKUP($A:$A,'4-Dünya İthahalat Göstergeleri'!$A:$M,5,0)</f>
        <v>#N/A</v>
      </c>
      <c r="AH168" s="75" t="e">
        <f>VLOOKUP($A:$A,'4-Dünya İthahalat Göstergeleri'!$A:$M,6,0)</f>
        <v>#N/A</v>
      </c>
      <c r="AI168" s="71" t="e">
        <f>VLOOKUP($A:$A,'4-Dünya İthahalat Göstergeleri'!$A:$M,7,0)</f>
        <v>#N/A</v>
      </c>
      <c r="AJ168" s="75" t="e">
        <f>VLOOKUP($A:$A,'4-Dünya İthahalat Göstergeleri'!$A:$M,8,0)</f>
        <v>#N/A</v>
      </c>
      <c r="AK168" s="71" t="e">
        <f>VLOOKUP($A:$A,'4-Dünya İthahalat Göstergeleri'!$A:$M,9,0)</f>
        <v>#N/A</v>
      </c>
      <c r="AL168" s="75" t="e">
        <f>VLOOKUP($A:$A,'4-Dünya İthahalat Göstergeleri'!$A:$M,10,0)</f>
        <v>#N/A</v>
      </c>
      <c r="AM168" s="71" t="e">
        <f>VLOOKUP($A:$A,'4-Dünya İthahalat Göstergeleri'!$A:$M,11,0)</f>
        <v>#N/A</v>
      </c>
      <c r="AN168" s="75" t="e">
        <f>VLOOKUP($A:$A,'4-Dünya İthahalat Göstergeleri'!$A:$M,12,0)</f>
        <v>#N/A</v>
      </c>
      <c r="AO168" s="71" t="e">
        <f>VLOOKUP($A:$A,'4-Dünya İthahalat Göstergeleri'!$A:$M,13,0)</f>
        <v>#N/A</v>
      </c>
      <c r="AP168" s="75" t="e">
        <f>VLOOKUP($A:$A,'5-Dünya Yıllar İhracatı'!$A:$F,2,0)</f>
        <v>#N/A</v>
      </c>
      <c r="AQ168" s="71" t="e">
        <f>VLOOKUP($A:$A,'5-Dünya Yıllar İhracatı'!$A:$F,3,0)</f>
        <v>#N/A</v>
      </c>
      <c r="AR168" s="75" t="e">
        <f>VLOOKUP($A:$A,'5-Dünya Yıllar İhracatı'!$A:$F,4,0)</f>
        <v>#N/A</v>
      </c>
      <c r="AS168" s="71" t="e">
        <f>VLOOKUP($A:$A,'5-Dünya Yıllar İhracatı'!$A:$F,5,0)</f>
        <v>#N/A</v>
      </c>
      <c r="AT168" s="75" t="e">
        <f>VLOOKUP($A:$A,'5-Dünya Yıllar İhracatı'!$A:$F,6,0)</f>
        <v>#N/A</v>
      </c>
      <c r="AU168" s="71" t="e">
        <f t="shared" si="13"/>
        <v>#N/A</v>
      </c>
      <c r="AV168" s="75" t="e">
        <f t="shared" si="14"/>
        <v>#N/A</v>
      </c>
      <c r="AW168" s="71" t="e">
        <f>VLOOKUP($A:$A,'6-TR Yıllar İhracatı'!$A:$H,2,0)</f>
        <v>#N/A</v>
      </c>
      <c r="AX168" s="75" t="e">
        <f>VLOOKUP($A:$A,'6-TR Yıllar İhracatı'!$A:$H,3,0)</f>
        <v>#N/A</v>
      </c>
      <c r="AY168" s="71" t="e">
        <f>VLOOKUP($A:$A,'6-TR Yıllar İhracatı'!$A:$H,4,0)</f>
        <v>#N/A</v>
      </c>
      <c r="AZ168" s="75" t="e">
        <f>VLOOKUP($A:$A,'6-TR Yıllar İhracatı'!$A:$H,5,0)</f>
        <v>#N/A</v>
      </c>
      <c r="BA168" s="71" t="e">
        <f>VLOOKUP($A:$A,'6-TR Yıllar İhracatı'!$A:$H,6,0)</f>
        <v>#N/A</v>
      </c>
      <c r="BB168" s="75" t="e">
        <f>VLOOKUP($A:$A,'6-TR Yıllar İhracatı'!$A:$H,7,0)</f>
        <v>#N/A</v>
      </c>
      <c r="BC168" s="71" t="e">
        <f>VLOOKUP($A:$A,'6-TR Yıllar İhracatı'!$A:$H,8,0)</f>
        <v>#N/A</v>
      </c>
      <c r="BD168" s="75" t="e">
        <f>VLOOKUP($A:$A,'7-TR Çeyrek Yıllar İhracatı'!$A:$H,2,0)</f>
        <v>#N/A</v>
      </c>
      <c r="BE168" s="71" t="e">
        <f>VLOOKUP($A:$A,'7-TR Çeyrek Yıllar İhracatı'!$A:$H,3,0)</f>
        <v>#N/A</v>
      </c>
      <c r="BF168" s="75" t="e">
        <f>VLOOKUP($A:$A,'7-TR Çeyrek Yıllar İhracatı'!$A:$H,4,0)</f>
        <v>#N/A</v>
      </c>
      <c r="BG168" s="71" t="e">
        <f>VLOOKUP($A:$A,'7-TR Çeyrek Yıllar İhracatı'!$A:$H,5,0)</f>
        <v>#N/A</v>
      </c>
      <c r="BH168" s="75" t="e">
        <f>VLOOKUP($A:$A,'7-TR Çeyrek Yıllar İhracatı'!$A:$H,6,0)</f>
        <v>#N/A</v>
      </c>
      <c r="BI168" s="71" t="e">
        <f>VLOOKUP($A:$A,'7-TR Çeyrek Yıllar İhracatı'!$A:$H,7,0)</f>
        <v>#N/A</v>
      </c>
      <c r="BJ168" s="75" t="e">
        <f>VLOOKUP($A:$A,'8- TR Yıllar Birim İhracatı'!$A:$H,2,0)</f>
        <v>#N/A</v>
      </c>
      <c r="BK168" s="71" t="e">
        <f>VLOOKUP($A:$A,'8- TR Yıllar Birim İhracatı'!$A:$H,3,0)</f>
        <v>#N/A</v>
      </c>
      <c r="BL168" s="75" t="e">
        <f>VLOOKUP($A:$A,'8- TR Yıllar Birim İhracatı'!$A:$H,4,0)</f>
        <v>#N/A</v>
      </c>
      <c r="BM168" s="71" t="e">
        <f>VLOOKUP($A:$A,'8- TR Yıllar Birim İhracatı'!$A:$H,5,0)</f>
        <v>#N/A</v>
      </c>
      <c r="BN168" s="75" t="e">
        <f>VLOOKUP($A:$A,'8- TR Yıllar Birim İhracatı'!$A:$H,6,0)</f>
        <v>#N/A</v>
      </c>
      <c r="BO168" s="71" t="e">
        <f>VLOOKUP($A:$A,'8- TR Yıllar Birim İhracatı'!$A:$H,7,0)</f>
        <v>#N/A</v>
      </c>
      <c r="BP168" s="75" t="e">
        <f>VLOOKUP($A:$A,'8- TR Yıllar Birim İhracatı'!$A:$H,8,0)</f>
        <v>#N/A</v>
      </c>
      <c r="BQ168" s="71">
        <f>VLOOKUP($A:$A,'9-Dünya Yıllar Birim İthalatı'!$A:$N,2,0)</f>
        <v>0</v>
      </c>
      <c r="BR168" s="75">
        <f>VLOOKUP($A:$A,'9-Dünya Yıllar Birim İthalatı'!$A:$N,3,0)</f>
        <v>0</v>
      </c>
      <c r="BS168" s="71">
        <f>VLOOKUP($A:$A,'9-Dünya Yıllar Birim İthalatı'!$A:$N,4,0)</f>
        <v>0</v>
      </c>
      <c r="BT168" s="75">
        <f>VLOOKUP($A:$A,'9-Dünya Yıllar Birim İthalatı'!$A:$N,5,0)</f>
        <v>0</v>
      </c>
      <c r="BU168" s="71">
        <f>VLOOKUP($A:$A,'9-Dünya Yıllar Birim İthalatı'!$A:$N,6,0)</f>
        <v>0</v>
      </c>
      <c r="BV168" s="75" t="str">
        <f>VLOOKUP($A:$A,'9-Dünya Yıllar Birim İthalatı'!$A:$N,7,0)</f>
        <v>US Dollar/Tons</v>
      </c>
      <c r="BW168" s="71">
        <f>VLOOKUP($A:$A,'9-Dünya Yıllar Birim İthalatı'!$A:$N,8,0)</f>
        <v>0</v>
      </c>
      <c r="BX168" s="75">
        <f>VLOOKUP($A:$A,'9-Dünya Yıllar Birim İthalatı'!$A:$N,9,0)</f>
        <v>0</v>
      </c>
      <c r="BY168" s="71">
        <f>VLOOKUP($A:$A,'9-Dünya Yıllar Birim İthalatı'!$A:$N,10,0)</f>
        <v>0</v>
      </c>
      <c r="BZ168" s="75">
        <f>VLOOKUP($A:$A,'9-Dünya Yıllar Birim İthalatı'!$A:$N,11,0)</f>
        <v>0</v>
      </c>
      <c r="CA168" s="71">
        <f>VLOOKUP($A:$A,'9-Dünya Yıllar Birim İthalatı'!$A:$N,12,0)</f>
        <v>0</v>
      </c>
      <c r="CB168" s="75">
        <f>VLOOKUP($A:$A,'9-Dünya Yıllar Birim İthalatı'!$A:$N,13,0)</f>
        <v>0</v>
      </c>
      <c r="CC168" s="71">
        <f>VLOOKUP($A:$A,'9-Dünya Yıllar Birim İthalatı'!$A:$N,14,0)</f>
        <v>0</v>
      </c>
    </row>
    <row r="169" spans="1:81" ht="27.6" x14ac:dyDescent="0.3">
      <c r="A169" s="69" t="s">
        <v>7</v>
      </c>
      <c r="B169" s="73">
        <v>2</v>
      </c>
      <c r="C169" s="73">
        <v>3</v>
      </c>
      <c r="D169" s="73"/>
      <c r="E169" s="77">
        <v>3</v>
      </c>
      <c r="F169" s="74"/>
      <c r="G169" s="77">
        <f t="shared" si="10"/>
        <v>-100</v>
      </c>
      <c r="H169" s="74">
        <f t="shared" si="11"/>
        <v>0</v>
      </c>
      <c r="I169" s="69" t="e">
        <f>VLOOKUP($A:$A,'2- Dünya Çeyrek Yıllar İthalatı'!$A:$F,2,0)</f>
        <v>#N/A</v>
      </c>
      <c r="J169" s="69" t="e">
        <f>VLOOKUP($A:$A,'2- Dünya Çeyrek Yıllar İthalatı'!$A:$F,3,0)</f>
        <v>#N/A</v>
      </c>
      <c r="K169" s="69" t="e">
        <f>VLOOKUP($A:$A,'2- Dünya Çeyrek Yıllar İthalatı'!$A:$F,4,0)</f>
        <v>#N/A</v>
      </c>
      <c r="L169" s="69" t="e">
        <f>VLOOKUP($A:$A,'2- Dünya Çeyrek Yıllar İthalatı'!$A:$F,5,0)</f>
        <v>#N/A</v>
      </c>
      <c r="M169" s="69" t="e">
        <f>VLOOKUP($A:$A,'2- Dünya Çeyrek Yıllar İthalatı'!$A:$F,6,0)</f>
        <v>#N/A</v>
      </c>
      <c r="N169" s="69" t="e">
        <f t="shared" si="12"/>
        <v>#N/A</v>
      </c>
      <c r="O169" s="69" t="e">
        <f>VLOOKUP($A:$A,'3-TR İhracat Göstergeleri'!$A:$P,2,0)</f>
        <v>#N/A</v>
      </c>
      <c r="P169" s="73" t="e">
        <f>VLOOKUP($A:$A,'3-TR İhracat Göstergeleri'!$A:$P,3,0)</f>
        <v>#N/A</v>
      </c>
      <c r="Q169" s="69" t="e">
        <f>VLOOKUP($A:$A,'3-TR İhracat Göstergeleri'!$A:$P,4,0)</f>
        <v>#N/A</v>
      </c>
      <c r="R169" s="73" t="e">
        <f>VLOOKUP($A:$A,'3-TR İhracat Göstergeleri'!$A:$P,5,0)</f>
        <v>#N/A</v>
      </c>
      <c r="S169" s="69" t="e">
        <f>VLOOKUP($A:$A,'3-TR İhracat Göstergeleri'!$A:$P,6,0)</f>
        <v>#N/A</v>
      </c>
      <c r="T169" s="73" t="e">
        <f>VLOOKUP($A:$A,'3-TR İhracat Göstergeleri'!$A:$P,7,0)</f>
        <v>#N/A</v>
      </c>
      <c r="U169" s="69" t="e">
        <f>VLOOKUP($A:$A,'3-TR İhracat Göstergeleri'!$A:$P,8,0)</f>
        <v>#N/A</v>
      </c>
      <c r="V169" s="73" t="e">
        <f>VLOOKUP($A:$A,'3-TR İhracat Göstergeleri'!$A:$P,9,0)</f>
        <v>#N/A</v>
      </c>
      <c r="W169" s="69" t="e">
        <f>VLOOKUP($A:$A,'3-TR İhracat Göstergeleri'!$A:$P,10,0)</f>
        <v>#N/A</v>
      </c>
      <c r="X169" s="73" t="e">
        <f>VLOOKUP($A:$A,'3-TR İhracat Göstergeleri'!$A:$P,11,0)</f>
        <v>#N/A</v>
      </c>
      <c r="Y169" s="69" t="e">
        <f>VLOOKUP($A:$A,'3-TR İhracat Göstergeleri'!$A:$P,12,0)</f>
        <v>#N/A</v>
      </c>
      <c r="Z169" s="73" t="e">
        <f>VLOOKUP($A:$A,'3-TR İhracat Göstergeleri'!$A:$P,13,0)</f>
        <v>#N/A</v>
      </c>
      <c r="AA169" s="69" t="e">
        <f>VLOOKUP($A:$A,'3-TR İhracat Göstergeleri'!$A:$P,14,0)</f>
        <v>#N/A</v>
      </c>
      <c r="AB169" s="73" t="e">
        <f>VLOOKUP($A:$A,'3-TR İhracat Göstergeleri'!$A:$P,15,0)</f>
        <v>#N/A</v>
      </c>
      <c r="AC169" s="69" t="e">
        <f>VLOOKUP($A:$A,'3-TR İhracat Göstergeleri'!$A:$P,16,0)</f>
        <v>#N/A</v>
      </c>
      <c r="AD169" s="73" t="e">
        <f>VLOOKUP($A:$A,'4-Dünya İthahalat Göstergeleri'!$A:$M,2,0)</f>
        <v>#N/A</v>
      </c>
      <c r="AE169" s="69" t="e">
        <f>VLOOKUP($A:$A,'4-Dünya İthahalat Göstergeleri'!$A:$M,3,0)</f>
        <v>#N/A</v>
      </c>
      <c r="AF169" s="73" t="e">
        <f>VLOOKUP($A:$A,'4-Dünya İthahalat Göstergeleri'!$A:$M,4,0)</f>
        <v>#N/A</v>
      </c>
      <c r="AG169" s="69" t="e">
        <f>VLOOKUP($A:$A,'4-Dünya İthahalat Göstergeleri'!$A:$M,5,0)</f>
        <v>#N/A</v>
      </c>
      <c r="AH169" s="73" t="e">
        <f>VLOOKUP($A:$A,'4-Dünya İthahalat Göstergeleri'!$A:$M,6,0)</f>
        <v>#N/A</v>
      </c>
      <c r="AI169" s="69" t="e">
        <f>VLOOKUP($A:$A,'4-Dünya İthahalat Göstergeleri'!$A:$M,7,0)</f>
        <v>#N/A</v>
      </c>
      <c r="AJ169" s="73" t="e">
        <f>VLOOKUP($A:$A,'4-Dünya İthahalat Göstergeleri'!$A:$M,8,0)</f>
        <v>#N/A</v>
      </c>
      <c r="AK169" s="69" t="e">
        <f>VLOOKUP($A:$A,'4-Dünya İthahalat Göstergeleri'!$A:$M,9,0)</f>
        <v>#N/A</v>
      </c>
      <c r="AL169" s="73" t="e">
        <f>VLOOKUP($A:$A,'4-Dünya İthahalat Göstergeleri'!$A:$M,10,0)</f>
        <v>#N/A</v>
      </c>
      <c r="AM169" s="69" t="e">
        <f>VLOOKUP($A:$A,'4-Dünya İthahalat Göstergeleri'!$A:$M,11,0)</f>
        <v>#N/A</v>
      </c>
      <c r="AN169" s="73" t="e">
        <f>VLOOKUP($A:$A,'4-Dünya İthahalat Göstergeleri'!$A:$M,12,0)</f>
        <v>#N/A</v>
      </c>
      <c r="AO169" s="69" t="e">
        <f>VLOOKUP($A:$A,'4-Dünya İthahalat Göstergeleri'!$A:$M,13,0)</f>
        <v>#N/A</v>
      </c>
      <c r="AP169" s="73" t="e">
        <f>VLOOKUP($A:$A,'5-Dünya Yıllar İhracatı'!$A:$F,2,0)</f>
        <v>#N/A</v>
      </c>
      <c r="AQ169" s="69" t="e">
        <f>VLOOKUP($A:$A,'5-Dünya Yıllar İhracatı'!$A:$F,3,0)</f>
        <v>#N/A</v>
      </c>
      <c r="AR169" s="73" t="e">
        <f>VLOOKUP($A:$A,'5-Dünya Yıllar İhracatı'!$A:$F,4,0)</f>
        <v>#N/A</v>
      </c>
      <c r="AS169" s="69" t="e">
        <f>VLOOKUP($A:$A,'5-Dünya Yıllar İhracatı'!$A:$F,5,0)</f>
        <v>#N/A</v>
      </c>
      <c r="AT169" s="73" t="e">
        <f>VLOOKUP($A:$A,'5-Dünya Yıllar İhracatı'!$A:$F,6,0)</f>
        <v>#N/A</v>
      </c>
      <c r="AU169" s="69" t="e">
        <f t="shared" si="13"/>
        <v>#N/A</v>
      </c>
      <c r="AV169" s="73" t="e">
        <f t="shared" si="14"/>
        <v>#N/A</v>
      </c>
      <c r="AW169" s="69" t="e">
        <f>VLOOKUP($A:$A,'6-TR Yıllar İhracatı'!$A:$H,2,0)</f>
        <v>#N/A</v>
      </c>
      <c r="AX169" s="73" t="e">
        <f>VLOOKUP($A:$A,'6-TR Yıllar İhracatı'!$A:$H,3,0)</f>
        <v>#N/A</v>
      </c>
      <c r="AY169" s="69" t="e">
        <f>VLOOKUP($A:$A,'6-TR Yıllar İhracatı'!$A:$H,4,0)</f>
        <v>#N/A</v>
      </c>
      <c r="AZ169" s="73" t="e">
        <f>VLOOKUP($A:$A,'6-TR Yıllar İhracatı'!$A:$H,5,0)</f>
        <v>#N/A</v>
      </c>
      <c r="BA169" s="69" t="e">
        <f>VLOOKUP($A:$A,'6-TR Yıllar İhracatı'!$A:$H,6,0)</f>
        <v>#N/A</v>
      </c>
      <c r="BB169" s="73" t="e">
        <f>VLOOKUP($A:$A,'6-TR Yıllar İhracatı'!$A:$H,7,0)</f>
        <v>#N/A</v>
      </c>
      <c r="BC169" s="69" t="e">
        <f>VLOOKUP($A:$A,'6-TR Yıllar İhracatı'!$A:$H,8,0)</f>
        <v>#N/A</v>
      </c>
      <c r="BD169" s="73" t="e">
        <f>VLOOKUP($A:$A,'7-TR Çeyrek Yıllar İhracatı'!$A:$H,2,0)</f>
        <v>#N/A</v>
      </c>
      <c r="BE169" s="69" t="e">
        <f>VLOOKUP($A:$A,'7-TR Çeyrek Yıllar İhracatı'!$A:$H,3,0)</f>
        <v>#N/A</v>
      </c>
      <c r="BF169" s="73" t="e">
        <f>VLOOKUP($A:$A,'7-TR Çeyrek Yıllar İhracatı'!$A:$H,4,0)</f>
        <v>#N/A</v>
      </c>
      <c r="BG169" s="69" t="e">
        <f>VLOOKUP($A:$A,'7-TR Çeyrek Yıllar İhracatı'!$A:$H,5,0)</f>
        <v>#N/A</v>
      </c>
      <c r="BH169" s="73" t="e">
        <f>VLOOKUP($A:$A,'7-TR Çeyrek Yıllar İhracatı'!$A:$H,6,0)</f>
        <v>#N/A</v>
      </c>
      <c r="BI169" s="69" t="e">
        <f>VLOOKUP($A:$A,'7-TR Çeyrek Yıllar İhracatı'!$A:$H,7,0)</f>
        <v>#N/A</v>
      </c>
      <c r="BJ169" s="73" t="e">
        <f>VLOOKUP($A:$A,'8- TR Yıllar Birim İhracatı'!$A:$H,2,0)</f>
        <v>#N/A</v>
      </c>
      <c r="BK169" s="69" t="e">
        <f>VLOOKUP($A:$A,'8- TR Yıllar Birim İhracatı'!$A:$H,3,0)</f>
        <v>#N/A</v>
      </c>
      <c r="BL169" s="73" t="e">
        <f>VLOOKUP($A:$A,'8- TR Yıllar Birim İhracatı'!$A:$H,4,0)</f>
        <v>#N/A</v>
      </c>
      <c r="BM169" s="69" t="e">
        <f>VLOOKUP($A:$A,'8- TR Yıllar Birim İhracatı'!$A:$H,5,0)</f>
        <v>#N/A</v>
      </c>
      <c r="BN169" s="73" t="e">
        <f>VLOOKUP($A:$A,'8- TR Yıllar Birim İhracatı'!$A:$H,6,0)</f>
        <v>#N/A</v>
      </c>
      <c r="BO169" s="69" t="e">
        <f>VLOOKUP($A:$A,'8- TR Yıllar Birim İhracatı'!$A:$H,7,0)</f>
        <v>#N/A</v>
      </c>
      <c r="BP169" s="73" t="e">
        <f>VLOOKUP($A:$A,'8- TR Yıllar Birim İhracatı'!$A:$H,8,0)</f>
        <v>#N/A</v>
      </c>
      <c r="BQ169" s="69">
        <f>VLOOKUP($A:$A,'9-Dünya Yıllar Birim İthalatı'!$A:$N,2,0)</f>
        <v>0</v>
      </c>
      <c r="BR169" s="73" t="str">
        <f>VLOOKUP($A:$A,'9-Dünya Yıllar Birim İthalatı'!$A:$N,3,0)</f>
        <v>US Dollar/Tons</v>
      </c>
      <c r="BS169" s="69">
        <f>VLOOKUP($A:$A,'9-Dünya Yıllar Birim İthalatı'!$A:$N,4,0)</f>
        <v>0</v>
      </c>
      <c r="BT169" s="73">
        <f>VLOOKUP($A:$A,'9-Dünya Yıllar Birim İthalatı'!$A:$N,5,0)</f>
        <v>0</v>
      </c>
      <c r="BU169" s="69">
        <f>VLOOKUP($A:$A,'9-Dünya Yıllar Birim İthalatı'!$A:$N,6,0)</f>
        <v>0</v>
      </c>
      <c r="BV169" s="73">
        <f>VLOOKUP($A:$A,'9-Dünya Yıllar Birim İthalatı'!$A:$N,7,0)</f>
        <v>0</v>
      </c>
      <c r="BW169" s="69">
        <f>VLOOKUP($A:$A,'9-Dünya Yıllar Birim İthalatı'!$A:$N,8,0)</f>
        <v>0</v>
      </c>
      <c r="BX169" s="73" t="str">
        <f>VLOOKUP($A:$A,'9-Dünya Yıllar Birim İthalatı'!$A:$N,9,0)</f>
        <v>US Dollar/Tons</v>
      </c>
      <c r="BY169" s="69">
        <f>VLOOKUP($A:$A,'9-Dünya Yıllar Birim İthalatı'!$A:$N,10,0)</f>
        <v>0</v>
      </c>
      <c r="BZ169" s="73">
        <f>VLOOKUP($A:$A,'9-Dünya Yıllar Birim İthalatı'!$A:$N,11,0)</f>
        <v>0</v>
      </c>
      <c r="CA169" s="69">
        <f>VLOOKUP($A:$A,'9-Dünya Yıllar Birim İthalatı'!$A:$N,12,0)</f>
        <v>0</v>
      </c>
      <c r="CB169" s="73">
        <f>VLOOKUP($A:$A,'9-Dünya Yıllar Birim İthalatı'!$A:$N,13,0)</f>
        <v>0</v>
      </c>
      <c r="CC169" s="69">
        <f>VLOOKUP($A:$A,'9-Dünya Yıllar Birim İthalatı'!$A:$N,14,0)</f>
        <v>0</v>
      </c>
    </row>
    <row r="170" spans="1:81" ht="55.2" x14ac:dyDescent="0.3">
      <c r="A170" s="71" t="s">
        <v>6</v>
      </c>
      <c r="B170" s="75">
        <v>10</v>
      </c>
      <c r="C170" s="75">
        <v>4</v>
      </c>
      <c r="D170" s="75">
        <v>5</v>
      </c>
      <c r="E170" s="72">
        <v>4</v>
      </c>
      <c r="F170" s="76"/>
      <c r="G170" s="72">
        <f t="shared" si="10"/>
        <v>-100</v>
      </c>
      <c r="H170" s="76">
        <f t="shared" si="11"/>
        <v>0</v>
      </c>
      <c r="I170" s="71" t="e">
        <f>VLOOKUP($A:$A,'2- Dünya Çeyrek Yıllar İthalatı'!$A:$F,2,0)</f>
        <v>#N/A</v>
      </c>
      <c r="J170" s="71" t="e">
        <f>VLOOKUP($A:$A,'2- Dünya Çeyrek Yıllar İthalatı'!$A:$F,3,0)</f>
        <v>#N/A</v>
      </c>
      <c r="K170" s="71" t="e">
        <f>VLOOKUP($A:$A,'2- Dünya Çeyrek Yıllar İthalatı'!$A:$F,4,0)</f>
        <v>#N/A</v>
      </c>
      <c r="L170" s="71" t="e">
        <f>VLOOKUP($A:$A,'2- Dünya Çeyrek Yıllar İthalatı'!$A:$F,5,0)</f>
        <v>#N/A</v>
      </c>
      <c r="M170" s="71" t="e">
        <f>VLOOKUP($A:$A,'2- Dünya Çeyrek Yıllar İthalatı'!$A:$F,6,0)</f>
        <v>#N/A</v>
      </c>
      <c r="N170" s="71" t="e">
        <f t="shared" si="12"/>
        <v>#N/A</v>
      </c>
      <c r="O170" s="71" t="e">
        <f>VLOOKUP($A:$A,'3-TR İhracat Göstergeleri'!$A:$P,2,0)</f>
        <v>#N/A</v>
      </c>
      <c r="P170" s="75" t="e">
        <f>VLOOKUP($A:$A,'3-TR İhracat Göstergeleri'!$A:$P,3,0)</f>
        <v>#N/A</v>
      </c>
      <c r="Q170" s="71" t="e">
        <f>VLOOKUP($A:$A,'3-TR İhracat Göstergeleri'!$A:$P,4,0)</f>
        <v>#N/A</v>
      </c>
      <c r="R170" s="75" t="e">
        <f>VLOOKUP($A:$A,'3-TR İhracat Göstergeleri'!$A:$P,5,0)</f>
        <v>#N/A</v>
      </c>
      <c r="S170" s="71" t="e">
        <f>VLOOKUP($A:$A,'3-TR İhracat Göstergeleri'!$A:$P,6,0)</f>
        <v>#N/A</v>
      </c>
      <c r="T170" s="75" t="e">
        <f>VLOOKUP($A:$A,'3-TR İhracat Göstergeleri'!$A:$P,7,0)</f>
        <v>#N/A</v>
      </c>
      <c r="U170" s="71" t="e">
        <f>VLOOKUP($A:$A,'3-TR İhracat Göstergeleri'!$A:$P,8,0)</f>
        <v>#N/A</v>
      </c>
      <c r="V170" s="75" t="e">
        <f>VLOOKUP($A:$A,'3-TR İhracat Göstergeleri'!$A:$P,9,0)</f>
        <v>#N/A</v>
      </c>
      <c r="W170" s="71" t="e">
        <f>VLOOKUP($A:$A,'3-TR İhracat Göstergeleri'!$A:$P,10,0)</f>
        <v>#N/A</v>
      </c>
      <c r="X170" s="75" t="e">
        <f>VLOOKUP($A:$A,'3-TR İhracat Göstergeleri'!$A:$P,11,0)</f>
        <v>#N/A</v>
      </c>
      <c r="Y170" s="71" t="e">
        <f>VLOOKUP($A:$A,'3-TR İhracat Göstergeleri'!$A:$P,12,0)</f>
        <v>#N/A</v>
      </c>
      <c r="Z170" s="75" t="e">
        <f>VLOOKUP($A:$A,'3-TR İhracat Göstergeleri'!$A:$P,13,0)</f>
        <v>#N/A</v>
      </c>
      <c r="AA170" s="71" t="e">
        <f>VLOOKUP($A:$A,'3-TR İhracat Göstergeleri'!$A:$P,14,0)</f>
        <v>#N/A</v>
      </c>
      <c r="AB170" s="75" t="e">
        <f>VLOOKUP($A:$A,'3-TR İhracat Göstergeleri'!$A:$P,15,0)</f>
        <v>#N/A</v>
      </c>
      <c r="AC170" s="71" t="e">
        <f>VLOOKUP($A:$A,'3-TR İhracat Göstergeleri'!$A:$P,16,0)</f>
        <v>#N/A</v>
      </c>
      <c r="AD170" s="75" t="e">
        <f>VLOOKUP($A:$A,'4-Dünya İthahalat Göstergeleri'!$A:$M,2,0)</f>
        <v>#N/A</v>
      </c>
      <c r="AE170" s="71" t="e">
        <f>VLOOKUP($A:$A,'4-Dünya İthahalat Göstergeleri'!$A:$M,3,0)</f>
        <v>#N/A</v>
      </c>
      <c r="AF170" s="75" t="e">
        <f>VLOOKUP($A:$A,'4-Dünya İthahalat Göstergeleri'!$A:$M,4,0)</f>
        <v>#N/A</v>
      </c>
      <c r="AG170" s="71" t="e">
        <f>VLOOKUP($A:$A,'4-Dünya İthahalat Göstergeleri'!$A:$M,5,0)</f>
        <v>#N/A</v>
      </c>
      <c r="AH170" s="75" t="e">
        <f>VLOOKUP($A:$A,'4-Dünya İthahalat Göstergeleri'!$A:$M,6,0)</f>
        <v>#N/A</v>
      </c>
      <c r="AI170" s="71" t="e">
        <f>VLOOKUP($A:$A,'4-Dünya İthahalat Göstergeleri'!$A:$M,7,0)</f>
        <v>#N/A</v>
      </c>
      <c r="AJ170" s="75" t="e">
        <f>VLOOKUP($A:$A,'4-Dünya İthahalat Göstergeleri'!$A:$M,8,0)</f>
        <v>#N/A</v>
      </c>
      <c r="AK170" s="71" t="e">
        <f>VLOOKUP($A:$A,'4-Dünya İthahalat Göstergeleri'!$A:$M,9,0)</f>
        <v>#N/A</v>
      </c>
      <c r="AL170" s="75" t="e">
        <f>VLOOKUP($A:$A,'4-Dünya İthahalat Göstergeleri'!$A:$M,10,0)</f>
        <v>#N/A</v>
      </c>
      <c r="AM170" s="71" t="e">
        <f>VLOOKUP($A:$A,'4-Dünya İthahalat Göstergeleri'!$A:$M,11,0)</f>
        <v>#N/A</v>
      </c>
      <c r="AN170" s="75" t="e">
        <f>VLOOKUP($A:$A,'4-Dünya İthahalat Göstergeleri'!$A:$M,12,0)</f>
        <v>#N/A</v>
      </c>
      <c r="AO170" s="71" t="e">
        <f>VLOOKUP($A:$A,'4-Dünya İthahalat Göstergeleri'!$A:$M,13,0)</f>
        <v>#N/A</v>
      </c>
      <c r="AP170" s="75" t="e">
        <f>VLOOKUP($A:$A,'5-Dünya Yıllar İhracatı'!$A:$F,2,0)</f>
        <v>#N/A</v>
      </c>
      <c r="AQ170" s="71" t="e">
        <f>VLOOKUP($A:$A,'5-Dünya Yıllar İhracatı'!$A:$F,3,0)</f>
        <v>#N/A</v>
      </c>
      <c r="AR170" s="75" t="e">
        <f>VLOOKUP($A:$A,'5-Dünya Yıllar İhracatı'!$A:$F,4,0)</f>
        <v>#N/A</v>
      </c>
      <c r="AS170" s="71" t="e">
        <f>VLOOKUP($A:$A,'5-Dünya Yıllar İhracatı'!$A:$F,5,0)</f>
        <v>#N/A</v>
      </c>
      <c r="AT170" s="75" t="e">
        <f>VLOOKUP($A:$A,'5-Dünya Yıllar İhracatı'!$A:$F,6,0)</f>
        <v>#N/A</v>
      </c>
      <c r="AU170" s="71" t="e">
        <f t="shared" si="13"/>
        <v>#N/A</v>
      </c>
      <c r="AV170" s="75" t="e">
        <f t="shared" si="14"/>
        <v>#N/A</v>
      </c>
      <c r="AW170" s="71" t="e">
        <f>VLOOKUP($A:$A,'6-TR Yıllar İhracatı'!$A:$H,2,0)</f>
        <v>#N/A</v>
      </c>
      <c r="AX170" s="75" t="e">
        <f>VLOOKUP($A:$A,'6-TR Yıllar İhracatı'!$A:$H,3,0)</f>
        <v>#N/A</v>
      </c>
      <c r="AY170" s="71" t="e">
        <f>VLOOKUP($A:$A,'6-TR Yıllar İhracatı'!$A:$H,4,0)</f>
        <v>#N/A</v>
      </c>
      <c r="AZ170" s="75" t="e">
        <f>VLOOKUP($A:$A,'6-TR Yıllar İhracatı'!$A:$H,5,0)</f>
        <v>#N/A</v>
      </c>
      <c r="BA170" s="71" t="e">
        <f>VLOOKUP($A:$A,'6-TR Yıllar İhracatı'!$A:$H,6,0)</f>
        <v>#N/A</v>
      </c>
      <c r="BB170" s="75" t="e">
        <f>VLOOKUP($A:$A,'6-TR Yıllar İhracatı'!$A:$H,7,0)</f>
        <v>#N/A</v>
      </c>
      <c r="BC170" s="71" t="e">
        <f>VLOOKUP($A:$A,'6-TR Yıllar İhracatı'!$A:$H,8,0)</f>
        <v>#N/A</v>
      </c>
      <c r="BD170" s="75" t="e">
        <f>VLOOKUP($A:$A,'7-TR Çeyrek Yıllar İhracatı'!$A:$H,2,0)</f>
        <v>#N/A</v>
      </c>
      <c r="BE170" s="71" t="e">
        <f>VLOOKUP($A:$A,'7-TR Çeyrek Yıllar İhracatı'!$A:$H,3,0)</f>
        <v>#N/A</v>
      </c>
      <c r="BF170" s="75" t="e">
        <f>VLOOKUP($A:$A,'7-TR Çeyrek Yıllar İhracatı'!$A:$H,4,0)</f>
        <v>#N/A</v>
      </c>
      <c r="BG170" s="71" t="e">
        <f>VLOOKUP($A:$A,'7-TR Çeyrek Yıllar İhracatı'!$A:$H,5,0)</f>
        <v>#N/A</v>
      </c>
      <c r="BH170" s="75" t="e">
        <f>VLOOKUP($A:$A,'7-TR Çeyrek Yıllar İhracatı'!$A:$H,6,0)</f>
        <v>#N/A</v>
      </c>
      <c r="BI170" s="71" t="e">
        <f>VLOOKUP($A:$A,'7-TR Çeyrek Yıllar İhracatı'!$A:$H,7,0)</f>
        <v>#N/A</v>
      </c>
      <c r="BJ170" s="75" t="e">
        <f>VLOOKUP($A:$A,'8- TR Yıllar Birim İhracatı'!$A:$H,2,0)</f>
        <v>#N/A</v>
      </c>
      <c r="BK170" s="71" t="e">
        <f>VLOOKUP($A:$A,'8- TR Yıllar Birim İhracatı'!$A:$H,3,0)</f>
        <v>#N/A</v>
      </c>
      <c r="BL170" s="75" t="e">
        <f>VLOOKUP($A:$A,'8- TR Yıllar Birim İhracatı'!$A:$H,4,0)</f>
        <v>#N/A</v>
      </c>
      <c r="BM170" s="71" t="e">
        <f>VLOOKUP($A:$A,'8- TR Yıllar Birim İhracatı'!$A:$H,5,0)</f>
        <v>#N/A</v>
      </c>
      <c r="BN170" s="75" t="e">
        <f>VLOOKUP($A:$A,'8- TR Yıllar Birim İhracatı'!$A:$H,6,0)</f>
        <v>#N/A</v>
      </c>
      <c r="BO170" s="71" t="e">
        <f>VLOOKUP($A:$A,'8- TR Yıllar Birim İhracatı'!$A:$H,7,0)</f>
        <v>#N/A</v>
      </c>
      <c r="BP170" s="75" t="e">
        <f>VLOOKUP($A:$A,'8- TR Yıllar Birim İhracatı'!$A:$H,8,0)</f>
        <v>#N/A</v>
      </c>
      <c r="BQ170" s="71">
        <f>VLOOKUP($A:$A,'9-Dünya Yıllar Birim İthalatı'!$A:$N,2,0)</f>
        <v>909</v>
      </c>
      <c r="BR170" s="75" t="str">
        <f>VLOOKUP($A:$A,'9-Dünya Yıllar Birim İthalatı'!$A:$N,3,0)</f>
        <v>US Dollar/1000 square meters</v>
      </c>
      <c r="BS170" s="71">
        <f>VLOOKUP($A:$A,'9-Dünya Yıllar Birim İthalatı'!$A:$N,4,0)</f>
        <v>0</v>
      </c>
      <c r="BT170" s="75" t="str">
        <f>VLOOKUP($A:$A,'9-Dünya Yıllar Birim İthalatı'!$A:$N,5,0)</f>
        <v>US Dollar/Mixed</v>
      </c>
      <c r="BU170" s="71">
        <f>VLOOKUP($A:$A,'9-Dünya Yıllar Birim İthalatı'!$A:$N,6,0)</f>
        <v>2500</v>
      </c>
      <c r="BV170" s="75" t="str">
        <f>VLOOKUP($A:$A,'9-Dünya Yıllar Birim İthalatı'!$A:$N,7,0)</f>
        <v>US Dollar/1000 square meters</v>
      </c>
      <c r="BW170" s="71">
        <f>VLOOKUP($A:$A,'9-Dünya Yıllar Birim İthalatı'!$A:$N,8,0)</f>
        <v>0</v>
      </c>
      <c r="BX170" s="75" t="str">
        <f>VLOOKUP($A:$A,'9-Dünya Yıllar Birim İthalatı'!$A:$N,9,0)</f>
        <v>US Dollar/1000 square meters</v>
      </c>
      <c r="BY170" s="71">
        <f>VLOOKUP($A:$A,'9-Dünya Yıllar Birim İthalatı'!$A:$N,10,0)</f>
        <v>0</v>
      </c>
      <c r="BZ170" s="75">
        <f>VLOOKUP($A:$A,'9-Dünya Yıllar Birim İthalatı'!$A:$N,11,0)</f>
        <v>0</v>
      </c>
      <c r="CA170" s="71">
        <f>VLOOKUP($A:$A,'9-Dünya Yıllar Birim İthalatı'!$A:$N,12,0)</f>
        <v>0</v>
      </c>
      <c r="CB170" s="75">
        <f>VLOOKUP($A:$A,'9-Dünya Yıllar Birim İthalatı'!$A:$N,13,0)</f>
        <v>0</v>
      </c>
      <c r="CC170" s="71">
        <f>VLOOKUP($A:$A,'9-Dünya Yıllar Birim İthalatı'!$A:$N,14,0)</f>
        <v>0</v>
      </c>
    </row>
    <row r="171" spans="1:81" ht="27.6" x14ac:dyDescent="0.3">
      <c r="A171" s="69" t="s">
        <v>5</v>
      </c>
      <c r="B171" s="73">
        <v>131</v>
      </c>
      <c r="C171" s="73">
        <v>0</v>
      </c>
      <c r="D171" s="73">
        <v>12</v>
      </c>
      <c r="E171" s="73">
        <v>74</v>
      </c>
      <c r="F171" s="74"/>
      <c r="G171" s="73">
        <f t="shared" si="10"/>
        <v>-100</v>
      </c>
      <c r="H171" s="74">
        <f t="shared" si="11"/>
        <v>0</v>
      </c>
      <c r="I171" s="69" t="e">
        <f>VLOOKUP($A:$A,'2- Dünya Çeyrek Yıllar İthalatı'!$A:$F,2,0)</f>
        <v>#N/A</v>
      </c>
      <c r="J171" s="69" t="e">
        <f>VLOOKUP($A:$A,'2- Dünya Çeyrek Yıllar İthalatı'!$A:$F,3,0)</f>
        <v>#N/A</v>
      </c>
      <c r="K171" s="69" t="e">
        <f>VLOOKUP($A:$A,'2- Dünya Çeyrek Yıllar İthalatı'!$A:$F,4,0)</f>
        <v>#N/A</v>
      </c>
      <c r="L171" s="69" t="e">
        <f>VLOOKUP($A:$A,'2- Dünya Çeyrek Yıllar İthalatı'!$A:$F,5,0)</f>
        <v>#N/A</v>
      </c>
      <c r="M171" s="69" t="e">
        <f>VLOOKUP($A:$A,'2- Dünya Çeyrek Yıllar İthalatı'!$A:$F,6,0)</f>
        <v>#N/A</v>
      </c>
      <c r="N171" s="69" t="e">
        <f t="shared" si="12"/>
        <v>#N/A</v>
      </c>
      <c r="O171" s="69" t="e">
        <f>VLOOKUP($A:$A,'3-TR İhracat Göstergeleri'!$A:$P,2,0)</f>
        <v>#N/A</v>
      </c>
      <c r="P171" s="73" t="e">
        <f>VLOOKUP($A:$A,'3-TR İhracat Göstergeleri'!$A:$P,3,0)</f>
        <v>#N/A</v>
      </c>
      <c r="Q171" s="69" t="e">
        <f>VLOOKUP($A:$A,'3-TR İhracat Göstergeleri'!$A:$P,4,0)</f>
        <v>#N/A</v>
      </c>
      <c r="R171" s="73" t="e">
        <f>VLOOKUP($A:$A,'3-TR İhracat Göstergeleri'!$A:$P,5,0)</f>
        <v>#N/A</v>
      </c>
      <c r="S171" s="69" t="e">
        <f>VLOOKUP($A:$A,'3-TR İhracat Göstergeleri'!$A:$P,6,0)</f>
        <v>#N/A</v>
      </c>
      <c r="T171" s="73" t="e">
        <f>VLOOKUP($A:$A,'3-TR İhracat Göstergeleri'!$A:$P,7,0)</f>
        <v>#N/A</v>
      </c>
      <c r="U171" s="69" t="e">
        <f>VLOOKUP($A:$A,'3-TR İhracat Göstergeleri'!$A:$P,8,0)</f>
        <v>#N/A</v>
      </c>
      <c r="V171" s="73" t="e">
        <f>VLOOKUP($A:$A,'3-TR İhracat Göstergeleri'!$A:$P,9,0)</f>
        <v>#N/A</v>
      </c>
      <c r="W171" s="69" t="e">
        <f>VLOOKUP($A:$A,'3-TR İhracat Göstergeleri'!$A:$P,10,0)</f>
        <v>#N/A</v>
      </c>
      <c r="X171" s="73" t="e">
        <f>VLOOKUP($A:$A,'3-TR İhracat Göstergeleri'!$A:$P,11,0)</f>
        <v>#N/A</v>
      </c>
      <c r="Y171" s="69" t="e">
        <f>VLOOKUP($A:$A,'3-TR İhracat Göstergeleri'!$A:$P,12,0)</f>
        <v>#N/A</v>
      </c>
      <c r="Z171" s="73" t="e">
        <f>VLOOKUP($A:$A,'3-TR İhracat Göstergeleri'!$A:$P,13,0)</f>
        <v>#N/A</v>
      </c>
      <c r="AA171" s="69" t="e">
        <f>VLOOKUP($A:$A,'3-TR İhracat Göstergeleri'!$A:$P,14,0)</f>
        <v>#N/A</v>
      </c>
      <c r="AB171" s="73" t="e">
        <f>VLOOKUP($A:$A,'3-TR İhracat Göstergeleri'!$A:$P,15,0)</f>
        <v>#N/A</v>
      </c>
      <c r="AC171" s="69" t="e">
        <f>VLOOKUP($A:$A,'3-TR İhracat Göstergeleri'!$A:$P,16,0)</f>
        <v>#N/A</v>
      </c>
      <c r="AD171" s="73" t="e">
        <f>VLOOKUP($A:$A,'4-Dünya İthahalat Göstergeleri'!$A:$M,2,0)</f>
        <v>#N/A</v>
      </c>
      <c r="AE171" s="69" t="e">
        <f>VLOOKUP($A:$A,'4-Dünya İthahalat Göstergeleri'!$A:$M,3,0)</f>
        <v>#N/A</v>
      </c>
      <c r="AF171" s="73" t="e">
        <f>VLOOKUP($A:$A,'4-Dünya İthahalat Göstergeleri'!$A:$M,4,0)</f>
        <v>#N/A</v>
      </c>
      <c r="AG171" s="69" t="e">
        <f>VLOOKUP($A:$A,'4-Dünya İthahalat Göstergeleri'!$A:$M,5,0)</f>
        <v>#N/A</v>
      </c>
      <c r="AH171" s="73" t="e">
        <f>VLOOKUP($A:$A,'4-Dünya İthahalat Göstergeleri'!$A:$M,6,0)</f>
        <v>#N/A</v>
      </c>
      <c r="AI171" s="69" t="e">
        <f>VLOOKUP($A:$A,'4-Dünya İthahalat Göstergeleri'!$A:$M,7,0)</f>
        <v>#N/A</v>
      </c>
      <c r="AJ171" s="73" t="e">
        <f>VLOOKUP($A:$A,'4-Dünya İthahalat Göstergeleri'!$A:$M,8,0)</f>
        <v>#N/A</v>
      </c>
      <c r="AK171" s="69" t="e">
        <f>VLOOKUP($A:$A,'4-Dünya İthahalat Göstergeleri'!$A:$M,9,0)</f>
        <v>#N/A</v>
      </c>
      <c r="AL171" s="73" t="e">
        <f>VLOOKUP($A:$A,'4-Dünya İthahalat Göstergeleri'!$A:$M,10,0)</f>
        <v>#N/A</v>
      </c>
      <c r="AM171" s="69" t="e">
        <f>VLOOKUP($A:$A,'4-Dünya İthahalat Göstergeleri'!$A:$M,11,0)</f>
        <v>#N/A</v>
      </c>
      <c r="AN171" s="73" t="e">
        <f>VLOOKUP($A:$A,'4-Dünya İthahalat Göstergeleri'!$A:$M,12,0)</f>
        <v>#N/A</v>
      </c>
      <c r="AO171" s="69" t="e">
        <f>VLOOKUP($A:$A,'4-Dünya İthahalat Göstergeleri'!$A:$M,13,0)</f>
        <v>#N/A</v>
      </c>
      <c r="AP171" s="73" t="e">
        <f>VLOOKUP($A:$A,'5-Dünya Yıllar İhracatı'!$A:$F,2,0)</f>
        <v>#N/A</v>
      </c>
      <c r="AQ171" s="69" t="e">
        <f>VLOOKUP($A:$A,'5-Dünya Yıllar İhracatı'!$A:$F,3,0)</f>
        <v>#N/A</v>
      </c>
      <c r="AR171" s="73" t="e">
        <f>VLOOKUP($A:$A,'5-Dünya Yıllar İhracatı'!$A:$F,4,0)</f>
        <v>#N/A</v>
      </c>
      <c r="AS171" s="69" t="e">
        <f>VLOOKUP($A:$A,'5-Dünya Yıllar İhracatı'!$A:$F,5,0)</f>
        <v>#N/A</v>
      </c>
      <c r="AT171" s="73" t="e">
        <f>VLOOKUP($A:$A,'5-Dünya Yıllar İhracatı'!$A:$F,6,0)</f>
        <v>#N/A</v>
      </c>
      <c r="AU171" s="69" t="e">
        <f t="shared" si="13"/>
        <v>#N/A</v>
      </c>
      <c r="AV171" s="73" t="e">
        <f t="shared" si="14"/>
        <v>#N/A</v>
      </c>
      <c r="AW171" s="69" t="e">
        <f>VLOOKUP($A:$A,'6-TR Yıllar İhracatı'!$A:$H,2,0)</f>
        <v>#N/A</v>
      </c>
      <c r="AX171" s="73" t="e">
        <f>VLOOKUP($A:$A,'6-TR Yıllar İhracatı'!$A:$H,3,0)</f>
        <v>#N/A</v>
      </c>
      <c r="AY171" s="69" t="e">
        <f>VLOOKUP($A:$A,'6-TR Yıllar İhracatı'!$A:$H,4,0)</f>
        <v>#N/A</v>
      </c>
      <c r="AZ171" s="73" t="e">
        <f>VLOOKUP($A:$A,'6-TR Yıllar İhracatı'!$A:$H,5,0)</f>
        <v>#N/A</v>
      </c>
      <c r="BA171" s="69" t="e">
        <f>VLOOKUP($A:$A,'6-TR Yıllar İhracatı'!$A:$H,6,0)</f>
        <v>#N/A</v>
      </c>
      <c r="BB171" s="73" t="e">
        <f>VLOOKUP($A:$A,'6-TR Yıllar İhracatı'!$A:$H,7,0)</f>
        <v>#N/A</v>
      </c>
      <c r="BC171" s="69" t="e">
        <f>VLOOKUP($A:$A,'6-TR Yıllar İhracatı'!$A:$H,8,0)</f>
        <v>#N/A</v>
      </c>
      <c r="BD171" s="73" t="e">
        <f>VLOOKUP($A:$A,'7-TR Çeyrek Yıllar İhracatı'!$A:$H,2,0)</f>
        <v>#N/A</v>
      </c>
      <c r="BE171" s="69" t="e">
        <f>VLOOKUP($A:$A,'7-TR Çeyrek Yıllar İhracatı'!$A:$H,3,0)</f>
        <v>#N/A</v>
      </c>
      <c r="BF171" s="73" t="e">
        <f>VLOOKUP($A:$A,'7-TR Çeyrek Yıllar İhracatı'!$A:$H,4,0)</f>
        <v>#N/A</v>
      </c>
      <c r="BG171" s="69" t="e">
        <f>VLOOKUP($A:$A,'7-TR Çeyrek Yıllar İhracatı'!$A:$H,5,0)</f>
        <v>#N/A</v>
      </c>
      <c r="BH171" s="73" t="e">
        <f>VLOOKUP($A:$A,'7-TR Çeyrek Yıllar İhracatı'!$A:$H,6,0)</f>
        <v>#N/A</v>
      </c>
      <c r="BI171" s="69" t="e">
        <f>VLOOKUP($A:$A,'7-TR Çeyrek Yıllar İhracatı'!$A:$H,7,0)</f>
        <v>#N/A</v>
      </c>
      <c r="BJ171" s="73" t="e">
        <f>VLOOKUP($A:$A,'8- TR Yıllar Birim İhracatı'!$A:$H,2,0)</f>
        <v>#N/A</v>
      </c>
      <c r="BK171" s="69" t="e">
        <f>VLOOKUP($A:$A,'8- TR Yıllar Birim İhracatı'!$A:$H,3,0)</f>
        <v>#N/A</v>
      </c>
      <c r="BL171" s="73" t="e">
        <f>VLOOKUP($A:$A,'8- TR Yıllar Birim İhracatı'!$A:$H,4,0)</f>
        <v>#N/A</v>
      </c>
      <c r="BM171" s="69" t="e">
        <f>VLOOKUP($A:$A,'8- TR Yıllar Birim İhracatı'!$A:$H,5,0)</f>
        <v>#N/A</v>
      </c>
      <c r="BN171" s="73" t="e">
        <f>VLOOKUP($A:$A,'8- TR Yıllar Birim İhracatı'!$A:$H,6,0)</f>
        <v>#N/A</v>
      </c>
      <c r="BO171" s="69" t="e">
        <f>VLOOKUP($A:$A,'8- TR Yıllar Birim İhracatı'!$A:$H,7,0)</f>
        <v>#N/A</v>
      </c>
      <c r="BP171" s="73" t="e">
        <f>VLOOKUP($A:$A,'8- TR Yıllar Birim İhracatı'!$A:$H,8,0)</f>
        <v>#N/A</v>
      </c>
      <c r="BQ171" s="69">
        <f>VLOOKUP($A:$A,'9-Dünya Yıllar Birim İthalatı'!$A:$N,2,0)</f>
        <v>4517</v>
      </c>
      <c r="BR171" s="73" t="str">
        <f>VLOOKUP($A:$A,'9-Dünya Yıllar Birim İthalatı'!$A:$N,3,0)</f>
        <v>US Dollar/Tons</v>
      </c>
      <c r="BS171" s="69">
        <f>VLOOKUP($A:$A,'9-Dünya Yıllar Birim İthalatı'!$A:$N,4,0)</f>
        <v>0</v>
      </c>
      <c r="BT171" s="73">
        <f>VLOOKUP($A:$A,'9-Dünya Yıllar Birim İthalatı'!$A:$N,5,0)</f>
        <v>0</v>
      </c>
      <c r="BU171" s="69">
        <f>VLOOKUP($A:$A,'9-Dünya Yıllar Birim İthalatı'!$A:$N,6,0)</f>
        <v>4000</v>
      </c>
      <c r="BV171" s="73" t="str">
        <f>VLOOKUP($A:$A,'9-Dünya Yıllar Birim İthalatı'!$A:$N,7,0)</f>
        <v>US Dollar/Tons</v>
      </c>
      <c r="BW171" s="69">
        <f>VLOOKUP($A:$A,'9-Dünya Yıllar Birim İthalatı'!$A:$N,8,0)</f>
        <v>5286</v>
      </c>
      <c r="BX171" s="73" t="str">
        <f>VLOOKUP($A:$A,'9-Dünya Yıllar Birim İthalatı'!$A:$N,9,0)</f>
        <v>US Dollar/Tons</v>
      </c>
      <c r="BY171" s="69">
        <f>VLOOKUP($A:$A,'9-Dünya Yıllar Birim İthalatı'!$A:$N,10,0)</f>
        <v>0</v>
      </c>
      <c r="BZ171" s="73">
        <f>VLOOKUP($A:$A,'9-Dünya Yıllar Birim İthalatı'!$A:$N,11,0)</f>
        <v>0</v>
      </c>
      <c r="CA171" s="69">
        <f>VLOOKUP($A:$A,'9-Dünya Yıllar Birim İthalatı'!$A:$N,12,0)</f>
        <v>0</v>
      </c>
      <c r="CB171" s="73">
        <f>VLOOKUP($A:$A,'9-Dünya Yıllar Birim İthalatı'!$A:$N,13,0)</f>
        <v>0</v>
      </c>
      <c r="CC171" s="69">
        <f>VLOOKUP($A:$A,'9-Dünya Yıllar Birim İthalatı'!$A:$N,14,0)</f>
        <v>0</v>
      </c>
    </row>
    <row r="172" spans="1:81" ht="27.6" x14ac:dyDescent="0.3">
      <c r="A172" s="71" t="s">
        <v>4</v>
      </c>
      <c r="B172" s="75"/>
      <c r="C172" s="75"/>
      <c r="D172" s="72">
        <v>6</v>
      </c>
      <c r="E172" s="75"/>
      <c r="F172" s="76"/>
      <c r="G172" s="75" t="e">
        <f t="shared" si="10"/>
        <v>#DIV/0!</v>
      </c>
      <c r="H172" s="76">
        <f t="shared" si="11"/>
        <v>0</v>
      </c>
      <c r="I172" s="71" t="e">
        <f>VLOOKUP($A:$A,'2- Dünya Çeyrek Yıllar İthalatı'!$A:$F,2,0)</f>
        <v>#N/A</v>
      </c>
      <c r="J172" s="71" t="e">
        <f>VLOOKUP($A:$A,'2- Dünya Çeyrek Yıllar İthalatı'!$A:$F,3,0)</f>
        <v>#N/A</v>
      </c>
      <c r="K172" s="71" t="e">
        <f>VLOOKUP($A:$A,'2- Dünya Çeyrek Yıllar İthalatı'!$A:$F,4,0)</f>
        <v>#N/A</v>
      </c>
      <c r="L172" s="71" t="e">
        <f>VLOOKUP($A:$A,'2- Dünya Çeyrek Yıllar İthalatı'!$A:$F,5,0)</f>
        <v>#N/A</v>
      </c>
      <c r="M172" s="71" t="e">
        <f>VLOOKUP($A:$A,'2- Dünya Çeyrek Yıllar İthalatı'!$A:$F,6,0)</f>
        <v>#N/A</v>
      </c>
      <c r="N172" s="71" t="e">
        <f t="shared" si="12"/>
        <v>#N/A</v>
      </c>
      <c r="O172" s="71" t="e">
        <f>VLOOKUP($A:$A,'3-TR İhracat Göstergeleri'!$A:$P,2,0)</f>
        <v>#N/A</v>
      </c>
      <c r="P172" s="75" t="e">
        <f>VLOOKUP($A:$A,'3-TR İhracat Göstergeleri'!$A:$P,3,0)</f>
        <v>#N/A</v>
      </c>
      <c r="Q172" s="71" t="e">
        <f>VLOOKUP($A:$A,'3-TR İhracat Göstergeleri'!$A:$P,4,0)</f>
        <v>#N/A</v>
      </c>
      <c r="R172" s="75" t="e">
        <f>VLOOKUP($A:$A,'3-TR İhracat Göstergeleri'!$A:$P,5,0)</f>
        <v>#N/A</v>
      </c>
      <c r="S172" s="71" t="e">
        <f>VLOOKUP($A:$A,'3-TR İhracat Göstergeleri'!$A:$P,6,0)</f>
        <v>#N/A</v>
      </c>
      <c r="T172" s="75" t="e">
        <f>VLOOKUP($A:$A,'3-TR İhracat Göstergeleri'!$A:$P,7,0)</f>
        <v>#N/A</v>
      </c>
      <c r="U172" s="71" t="e">
        <f>VLOOKUP($A:$A,'3-TR İhracat Göstergeleri'!$A:$P,8,0)</f>
        <v>#N/A</v>
      </c>
      <c r="V172" s="75" t="e">
        <f>VLOOKUP($A:$A,'3-TR İhracat Göstergeleri'!$A:$P,9,0)</f>
        <v>#N/A</v>
      </c>
      <c r="W172" s="71" t="e">
        <f>VLOOKUP($A:$A,'3-TR İhracat Göstergeleri'!$A:$P,10,0)</f>
        <v>#N/A</v>
      </c>
      <c r="X172" s="75" t="e">
        <f>VLOOKUP($A:$A,'3-TR İhracat Göstergeleri'!$A:$P,11,0)</f>
        <v>#N/A</v>
      </c>
      <c r="Y172" s="71" t="e">
        <f>VLOOKUP($A:$A,'3-TR İhracat Göstergeleri'!$A:$P,12,0)</f>
        <v>#N/A</v>
      </c>
      <c r="Z172" s="75" t="e">
        <f>VLOOKUP($A:$A,'3-TR İhracat Göstergeleri'!$A:$P,13,0)</f>
        <v>#N/A</v>
      </c>
      <c r="AA172" s="71" t="e">
        <f>VLOOKUP($A:$A,'3-TR İhracat Göstergeleri'!$A:$P,14,0)</f>
        <v>#N/A</v>
      </c>
      <c r="AB172" s="75" t="e">
        <f>VLOOKUP($A:$A,'3-TR İhracat Göstergeleri'!$A:$P,15,0)</f>
        <v>#N/A</v>
      </c>
      <c r="AC172" s="71" t="e">
        <f>VLOOKUP($A:$A,'3-TR İhracat Göstergeleri'!$A:$P,16,0)</f>
        <v>#N/A</v>
      </c>
      <c r="AD172" s="75" t="e">
        <f>VLOOKUP($A:$A,'4-Dünya İthahalat Göstergeleri'!$A:$M,2,0)</f>
        <v>#N/A</v>
      </c>
      <c r="AE172" s="71" t="e">
        <f>VLOOKUP($A:$A,'4-Dünya İthahalat Göstergeleri'!$A:$M,3,0)</f>
        <v>#N/A</v>
      </c>
      <c r="AF172" s="75" t="e">
        <f>VLOOKUP($A:$A,'4-Dünya İthahalat Göstergeleri'!$A:$M,4,0)</f>
        <v>#N/A</v>
      </c>
      <c r="AG172" s="71" t="e">
        <f>VLOOKUP($A:$A,'4-Dünya İthahalat Göstergeleri'!$A:$M,5,0)</f>
        <v>#N/A</v>
      </c>
      <c r="AH172" s="75" t="e">
        <f>VLOOKUP($A:$A,'4-Dünya İthahalat Göstergeleri'!$A:$M,6,0)</f>
        <v>#N/A</v>
      </c>
      <c r="AI172" s="71" t="e">
        <f>VLOOKUP($A:$A,'4-Dünya İthahalat Göstergeleri'!$A:$M,7,0)</f>
        <v>#N/A</v>
      </c>
      <c r="AJ172" s="75" t="e">
        <f>VLOOKUP($A:$A,'4-Dünya İthahalat Göstergeleri'!$A:$M,8,0)</f>
        <v>#N/A</v>
      </c>
      <c r="AK172" s="71" t="e">
        <f>VLOOKUP($A:$A,'4-Dünya İthahalat Göstergeleri'!$A:$M,9,0)</f>
        <v>#N/A</v>
      </c>
      <c r="AL172" s="75" t="e">
        <f>VLOOKUP($A:$A,'4-Dünya İthahalat Göstergeleri'!$A:$M,10,0)</f>
        <v>#N/A</v>
      </c>
      <c r="AM172" s="71" t="e">
        <f>VLOOKUP($A:$A,'4-Dünya İthahalat Göstergeleri'!$A:$M,11,0)</f>
        <v>#N/A</v>
      </c>
      <c r="AN172" s="75" t="e">
        <f>VLOOKUP($A:$A,'4-Dünya İthahalat Göstergeleri'!$A:$M,12,0)</f>
        <v>#N/A</v>
      </c>
      <c r="AO172" s="71" t="e">
        <f>VLOOKUP($A:$A,'4-Dünya İthahalat Göstergeleri'!$A:$M,13,0)</f>
        <v>#N/A</v>
      </c>
      <c r="AP172" s="75" t="e">
        <f>VLOOKUP($A:$A,'5-Dünya Yıllar İhracatı'!$A:$F,2,0)</f>
        <v>#N/A</v>
      </c>
      <c r="AQ172" s="71" t="e">
        <f>VLOOKUP($A:$A,'5-Dünya Yıllar İhracatı'!$A:$F,3,0)</f>
        <v>#N/A</v>
      </c>
      <c r="AR172" s="75" t="e">
        <f>VLOOKUP($A:$A,'5-Dünya Yıllar İhracatı'!$A:$F,4,0)</f>
        <v>#N/A</v>
      </c>
      <c r="AS172" s="71" t="e">
        <f>VLOOKUP($A:$A,'5-Dünya Yıllar İhracatı'!$A:$F,5,0)</f>
        <v>#N/A</v>
      </c>
      <c r="AT172" s="75" t="e">
        <f>VLOOKUP($A:$A,'5-Dünya Yıllar İhracatı'!$A:$F,6,0)</f>
        <v>#N/A</v>
      </c>
      <c r="AU172" s="71" t="e">
        <f t="shared" si="13"/>
        <v>#N/A</v>
      </c>
      <c r="AV172" s="75" t="e">
        <f t="shared" si="14"/>
        <v>#N/A</v>
      </c>
      <c r="AW172" s="71">
        <f>VLOOKUP($A:$A,'6-TR Yıllar İhracatı'!$A:$H,2,0)</f>
        <v>0</v>
      </c>
      <c r="AX172" s="75">
        <f>VLOOKUP($A:$A,'6-TR Yıllar İhracatı'!$A:$H,3,0)</f>
        <v>0</v>
      </c>
      <c r="AY172" s="71">
        <f>VLOOKUP($A:$A,'6-TR Yıllar İhracatı'!$A:$H,4,0)</f>
        <v>6</v>
      </c>
      <c r="AZ172" s="75">
        <f>VLOOKUP($A:$A,'6-TR Yıllar İhracatı'!$A:$H,5,0)</f>
        <v>0</v>
      </c>
      <c r="BA172" s="71">
        <f>VLOOKUP($A:$A,'6-TR Yıllar İhracatı'!$A:$H,6,0)</f>
        <v>0</v>
      </c>
      <c r="BB172" s="75" t="e">
        <f>VLOOKUP($A:$A,'6-TR Yıllar İhracatı'!$A:$H,7,0)</f>
        <v>#DIV/0!</v>
      </c>
      <c r="BC172" s="71">
        <f>VLOOKUP($A:$A,'6-TR Yıllar İhracatı'!$A:$H,8,0)</f>
        <v>0</v>
      </c>
      <c r="BD172" s="75" t="e">
        <f>VLOOKUP($A:$A,'7-TR Çeyrek Yıllar İhracatı'!$A:$H,2,0)</f>
        <v>#N/A</v>
      </c>
      <c r="BE172" s="71" t="e">
        <f>VLOOKUP($A:$A,'7-TR Çeyrek Yıllar İhracatı'!$A:$H,3,0)</f>
        <v>#N/A</v>
      </c>
      <c r="BF172" s="75" t="e">
        <f>VLOOKUP($A:$A,'7-TR Çeyrek Yıllar İhracatı'!$A:$H,4,0)</f>
        <v>#N/A</v>
      </c>
      <c r="BG172" s="71" t="e">
        <f>VLOOKUP($A:$A,'7-TR Çeyrek Yıllar İhracatı'!$A:$H,5,0)</f>
        <v>#N/A</v>
      </c>
      <c r="BH172" s="75" t="e">
        <f>VLOOKUP($A:$A,'7-TR Çeyrek Yıllar İhracatı'!$A:$H,6,0)</f>
        <v>#N/A</v>
      </c>
      <c r="BI172" s="71" t="e">
        <f>VLOOKUP($A:$A,'7-TR Çeyrek Yıllar İhracatı'!$A:$H,7,0)</f>
        <v>#N/A</v>
      </c>
      <c r="BJ172" s="75">
        <f>VLOOKUP($A:$A,'8- TR Yıllar Birim İhracatı'!$A:$H,2,0)</f>
        <v>0</v>
      </c>
      <c r="BK172" s="71">
        <f>VLOOKUP($A:$A,'8- TR Yıllar Birim İhracatı'!$A:$H,3,0)</f>
        <v>0</v>
      </c>
      <c r="BL172" s="75">
        <f>VLOOKUP($A:$A,'8- TR Yıllar Birim İhracatı'!$A:$H,4,0)</f>
        <v>3000</v>
      </c>
      <c r="BM172" s="71">
        <f>VLOOKUP($A:$A,'8- TR Yıllar Birim İhracatı'!$A:$H,5,0)</f>
        <v>0</v>
      </c>
      <c r="BN172" s="75">
        <f>VLOOKUP($A:$A,'8- TR Yıllar Birim İhracatı'!$A:$H,6,0)</f>
        <v>0</v>
      </c>
      <c r="BO172" s="71">
        <f>VLOOKUP($A:$A,'8- TR Yıllar Birim İhracatı'!$A:$H,7,0)</f>
        <v>0</v>
      </c>
      <c r="BP172" s="75">
        <f>VLOOKUP($A:$A,'8- TR Yıllar Birim İhracatı'!$A:$H,8,0)</f>
        <v>0</v>
      </c>
      <c r="BQ172" s="71">
        <f>VLOOKUP($A:$A,'9-Dünya Yıllar Birim İthalatı'!$A:$N,2,0)</f>
        <v>0</v>
      </c>
      <c r="BR172" s="75">
        <f>VLOOKUP($A:$A,'9-Dünya Yıllar Birim İthalatı'!$A:$N,3,0)</f>
        <v>0</v>
      </c>
      <c r="BS172" s="71">
        <f>VLOOKUP($A:$A,'9-Dünya Yıllar Birim İthalatı'!$A:$N,4,0)</f>
        <v>0</v>
      </c>
      <c r="BT172" s="75">
        <f>VLOOKUP($A:$A,'9-Dünya Yıllar Birim İthalatı'!$A:$N,5,0)</f>
        <v>0</v>
      </c>
      <c r="BU172" s="71">
        <f>VLOOKUP($A:$A,'9-Dünya Yıllar Birim İthalatı'!$A:$N,6,0)</f>
        <v>3000</v>
      </c>
      <c r="BV172" s="75" t="str">
        <f>VLOOKUP($A:$A,'9-Dünya Yıllar Birim İthalatı'!$A:$N,7,0)</f>
        <v>US Dollar/Tons</v>
      </c>
      <c r="BW172" s="71">
        <f>VLOOKUP($A:$A,'9-Dünya Yıllar Birim İthalatı'!$A:$N,8,0)</f>
        <v>0</v>
      </c>
      <c r="BX172" s="75">
        <f>VLOOKUP($A:$A,'9-Dünya Yıllar Birim İthalatı'!$A:$N,9,0)</f>
        <v>0</v>
      </c>
      <c r="BY172" s="71">
        <f>VLOOKUP($A:$A,'9-Dünya Yıllar Birim İthalatı'!$A:$N,10,0)</f>
        <v>0</v>
      </c>
      <c r="BZ172" s="75">
        <f>VLOOKUP($A:$A,'9-Dünya Yıllar Birim İthalatı'!$A:$N,11,0)</f>
        <v>0</v>
      </c>
      <c r="CA172" s="71">
        <f>VLOOKUP($A:$A,'9-Dünya Yıllar Birim İthalatı'!$A:$N,12,0)</f>
        <v>0</v>
      </c>
      <c r="CB172" s="75">
        <f>VLOOKUP($A:$A,'9-Dünya Yıllar Birim İthalatı'!$A:$N,13,0)</f>
        <v>0</v>
      </c>
      <c r="CC172" s="71">
        <f>VLOOKUP($A:$A,'9-Dünya Yıllar Birim İthalatı'!$A:$N,14,0)</f>
        <v>0</v>
      </c>
    </row>
    <row r="173" spans="1:81" ht="27.6" x14ac:dyDescent="0.3">
      <c r="A173" s="69" t="s">
        <v>3</v>
      </c>
      <c r="B173" s="73">
        <v>9</v>
      </c>
      <c r="C173" s="73">
        <v>0</v>
      </c>
      <c r="D173" s="73">
        <v>0</v>
      </c>
      <c r="E173" s="73">
        <v>0</v>
      </c>
      <c r="F173" s="74"/>
      <c r="G173" s="73" t="e">
        <f t="shared" si="10"/>
        <v>#DIV/0!</v>
      </c>
      <c r="H173" s="74">
        <f t="shared" si="11"/>
        <v>0</v>
      </c>
      <c r="I173" s="69" t="e">
        <f>VLOOKUP($A:$A,'2- Dünya Çeyrek Yıllar İthalatı'!$A:$F,2,0)</f>
        <v>#N/A</v>
      </c>
      <c r="J173" s="69" t="e">
        <f>VLOOKUP($A:$A,'2- Dünya Çeyrek Yıllar İthalatı'!$A:$F,3,0)</f>
        <v>#N/A</v>
      </c>
      <c r="K173" s="69" t="e">
        <f>VLOOKUP($A:$A,'2- Dünya Çeyrek Yıllar İthalatı'!$A:$F,4,0)</f>
        <v>#N/A</v>
      </c>
      <c r="L173" s="69" t="e">
        <f>VLOOKUP($A:$A,'2- Dünya Çeyrek Yıllar İthalatı'!$A:$F,5,0)</f>
        <v>#N/A</v>
      </c>
      <c r="M173" s="69" t="e">
        <f>VLOOKUP($A:$A,'2- Dünya Çeyrek Yıllar İthalatı'!$A:$F,6,0)</f>
        <v>#N/A</v>
      </c>
      <c r="N173" s="69" t="e">
        <f t="shared" si="12"/>
        <v>#N/A</v>
      </c>
      <c r="O173" s="69" t="e">
        <f>VLOOKUP($A:$A,'3-TR İhracat Göstergeleri'!$A:$P,2,0)</f>
        <v>#N/A</v>
      </c>
      <c r="P173" s="73" t="e">
        <f>VLOOKUP($A:$A,'3-TR İhracat Göstergeleri'!$A:$P,3,0)</f>
        <v>#N/A</v>
      </c>
      <c r="Q173" s="69" t="e">
        <f>VLOOKUP($A:$A,'3-TR İhracat Göstergeleri'!$A:$P,4,0)</f>
        <v>#N/A</v>
      </c>
      <c r="R173" s="73" t="e">
        <f>VLOOKUP($A:$A,'3-TR İhracat Göstergeleri'!$A:$P,5,0)</f>
        <v>#N/A</v>
      </c>
      <c r="S173" s="69" t="e">
        <f>VLOOKUP($A:$A,'3-TR İhracat Göstergeleri'!$A:$P,6,0)</f>
        <v>#N/A</v>
      </c>
      <c r="T173" s="73" t="e">
        <f>VLOOKUP($A:$A,'3-TR İhracat Göstergeleri'!$A:$P,7,0)</f>
        <v>#N/A</v>
      </c>
      <c r="U173" s="69" t="e">
        <f>VLOOKUP($A:$A,'3-TR İhracat Göstergeleri'!$A:$P,8,0)</f>
        <v>#N/A</v>
      </c>
      <c r="V173" s="73" t="e">
        <f>VLOOKUP($A:$A,'3-TR İhracat Göstergeleri'!$A:$P,9,0)</f>
        <v>#N/A</v>
      </c>
      <c r="W173" s="69" t="e">
        <f>VLOOKUP($A:$A,'3-TR İhracat Göstergeleri'!$A:$P,10,0)</f>
        <v>#N/A</v>
      </c>
      <c r="X173" s="73" t="e">
        <f>VLOOKUP($A:$A,'3-TR İhracat Göstergeleri'!$A:$P,11,0)</f>
        <v>#N/A</v>
      </c>
      <c r="Y173" s="69" t="e">
        <f>VLOOKUP($A:$A,'3-TR İhracat Göstergeleri'!$A:$P,12,0)</f>
        <v>#N/A</v>
      </c>
      <c r="Z173" s="73" t="e">
        <f>VLOOKUP($A:$A,'3-TR İhracat Göstergeleri'!$A:$P,13,0)</f>
        <v>#N/A</v>
      </c>
      <c r="AA173" s="69" t="e">
        <f>VLOOKUP($A:$A,'3-TR İhracat Göstergeleri'!$A:$P,14,0)</f>
        <v>#N/A</v>
      </c>
      <c r="AB173" s="73" t="e">
        <f>VLOOKUP($A:$A,'3-TR İhracat Göstergeleri'!$A:$P,15,0)</f>
        <v>#N/A</v>
      </c>
      <c r="AC173" s="69" t="e">
        <f>VLOOKUP($A:$A,'3-TR İhracat Göstergeleri'!$A:$P,16,0)</f>
        <v>#N/A</v>
      </c>
      <c r="AD173" s="73" t="e">
        <f>VLOOKUP($A:$A,'4-Dünya İthahalat Göstergeleri'!$A:$M,2,0)</f>
        <v>#N/A</v>
      </c>
      <c r="AE173" s="69" t="e">
        <f>VLOOKUP($A:$A,'4-Dünya İthahalat Göstergeleri'!$A:$M,3,0)</f>
        <v>#N/A</v>
      </c>
      <c r="AF173" s="73" t="e">
        <f>VLOOKUP($A:$A,'4-Dünya İthahalat Göstergeleri'!$A:$M,4,0)</f>
        <v>#N/A</v>
      </c>
      <c r="AG173" s="69" t="e">
        <f>VLOOKUP($A:$A,'4-Dünya İthahalat Göstergeleri'!$A:$M,5,0)</f>
        <v>#N/A</v>
      </c>
      <c r="AH173" s="73" t="e">
        <f>VLOOKUP($A:$A,'4-Dünya İthahalat Göstergeleri'!$A:$M,6,0)</f>
        <v>#N/A</v>
      </c>
      <c r="AI173" s="69" t="e">
        <f>VLOOKUP($A:$A,'4-Dünya İthahalat Göstergeleri'!$A:$M,7,0)</f>
        <v>#N/A</v>
      </c>
      <c r="AJ173" s="73" t="e">
        <f>VLOOKUP($A:$A,'4-Dünya İthahalat Göstergeleri'!$A:$M,8,0)</f>
        <v>#N/A</v>
      </c>
      <c r="AK173" s="69" t="e">
        <f>VLOOKUP($A:$A,'4-Dünya İthahalat Göstergeleri'!$A:$M,9,0)</f>
        <v>#N/A</v>
      </c>
      <c r="AL173" s="73" t="e">
        <f>VLOOKUP($A:$A,'4-Dünya İthahalat Göstergeleri'!$A:$M,10,0)</f>
        <v>#N/A</v>
      </c>
      <c r="AM173" s="69" t="e">
        <f>VLOOKUP($A:$A,'4-Dünya İthahalat Göstergeleri'!$A:$M,11,0)</f>
        <v>#N/A</v>
      </c>
      <c r="AN173" s="73" t="e">
        <f>VLOOKUP($A:$A,'4-Dünya İthahalat Göstergeleri'!$A:$M,12,0)</f>
        <v>#N/A</v>
      </c>
      <c r="AO173" s="69" t="e">
        <f>VLOOKUP($A:$A,'4-Dünya İthahalat Göstergeleri'!$A:$M,13,0)</f>
        <v>#N/A</v>
      </c>
      <c r="AP173" s="73" t="e">
        <f>VLOOKUP($A:$A,'5-Dünya Yıllar İhracatı'!$A:$F,2,0)</f>
        <v>#N/A</v>
      </c>
      <c r="AQ173" s="69" t="e">
        <f>VLOOKUP($A:$A,'5-Dünya Yıllar İhracatı'!$A:$F,3,0)</f>
        <v>#N/A</v>
      </c>
      <c r="AR173" s="73" t="e">
        <f>VLOOKUP($A:$A,'5-Dünya Yıllar İhracatı'!$A:$F,4,0)</f>
        <v>#N/A</v>
      </c>
      <c r="AS173" s="69" t="e">
        <f>VLOOKUP($A:$A,'5-Dünya Yıllar İhracatı'!$A:$F,5,0)</f>
        <v>#N/A</v>
      </c>
      <c r="AT173" s="73" t="e">
        <f>VLOOKUP($A:$A,'5-Dünya Yıllar İhracatı'!$A:$F,6,0)</f>
        <v>#N/A</v>
      </c>
      <c r="AU173" s="69" t="e">
        <f t="shared" si="13"/>
        <v>#N/A</v>
      </c>
      <c r="AV173" s="73" t="e">
        <f t="shared" si="14"/>
        <v>#N/A</v>
      </c>
      <c r="AW173" s="69" t="e">
        <f>VLOOKUP($A:$A,'6-TR Yıllar İhracatı'!$A:$H,2,0)</f>
        <v>#N/A</v>
      </c>
      <c r="AX173" s="73" t="e">
        <f>VLOOKUP($A:$A,'6-TR Yıllar İhracatı'!$A:$H,3,0)</f>
        <v>#N/A</v>
      </c>
      <c r="AY173" s="69" t="e">
        <f>VLOOKUP($A:$A,'6-TR Yıllar İhracatı'!$A:$H,4,0)</f>
        <v>#N/A</v>
      </c>
      <c r="AZ173" s="73" t="e">
        <f>VLOOKUP($A:$A,'6-TR Yıllar İhracatı'!$A:$H,5,0)</f>
        <v>#N/A</v>
      </c>
      <c r="BA173" s="69" t="e">
        <f>VLOOKUP($A:$A,'6-TR Yıllar İhracatı'!$A:$H,6,0)</f>
        <v>#N/A</v>
      </c>
      <c r="BB173" s="73" t="e">
        <f>VLOOKUP($A:$A,'6-TR Yıllar İhracatı'!$A:$H,7,0)</f>
        <v>#N/A</v>
      </c>
      <c r="BC173" s="69" t="e">
        <f>VLOOKUP($A:$A,'6-TR Yıllar İhracatı'!$A:$H,8,0)</f>
        <v>#N/A</v>
      </c>
      <c r="BD173" s="73" t="e">
        <f>VLOOKUP($A:$A,'7-TR Çeyrek Yıllar İhracatı'!$A:$H,2,0)</f>
        <v>#N/A</v>
      </c>
      <c r="BE173" s="69" t="e">
        <f>VLOOKUP($A:$A,'7-TR Çeyrek Yıllar İhracatı'!$A:$H,3,0)</f>
        <v>#N/A</v>
      </c>
      <c r="BF173" s="73" t="e">
        <f>VLOOKUP($A:$A,'7-TR Çeyrek Yıllar İhracatı'!$A:$H,4,0)</f>
        <v>#N/A</v>
      </c>
      <c r="BG173" s="69" t="e">
        <f>VLOOKUP($A:$A,'7-TR Çeyrek Yıllar İhracatı'!$A:$H,5,0)</f>
        <v>#N/A</v>
      </c>
      <c r="BH173" s="73" t="e">
        <f>VLOOKUP($A:$A,'7-TR Çeyrek Yıllar İhracatı'!$A:$H,6,0)</f>
        <v>#N/A</v>
      </c>
      <c r="BI173" s="69" t="e">
        <f>VLOOKUP($A:$A,'7-TR Çeyrek Yıllar İhracatı'!$A:$H,7,0)</f>
        <v>#N/A</v>
      </c>
      <c r="BJ173" s="73" t="e">
        <f>VLOOKUP($A:$A,'8- TR Yıllar Birim İhracatı'!$A:$H,2,0)</f>
        <v>#N/A</v>
      </c>
      <c r="BK173" s="69" t="e">
        <f>VLOOKUP($A:$A,'8- TR Yıllar Birim İhracatı'!$A:$H,3,0)</f>
        <v>#N/A</v>
      </c>
      <c r="BL173" s="73" t="e">
        <f>VLOOKUP($A:$A,'8- TR Yıllar Birim İhracatı'!$A:$H,4,0)</f>
        <v>#N/A</v>
      </c>
      <c r="BM173" s="69" t="e">
        <f>VLOOKUP($A:$A,'8- TR Yıllar Birim İhracatı'!$A:$H,5,0)</f>
        <v>#N/A</v>
      </c>
      <c r="BN173" s="73" t="e">
        <f>VLOOKUP($A:$A,'8- TR Yıllar Birim İhracatı'!$A:$H,6,0)</f>
        <v>#N/A</v>
      </c>
      <c r="BO173" s="69" t="e">
        <f>VLOOKUP($A:$A,'8- TR Yıllar Birim İhracatı'!$A:$H,7,0)</f>
        <v>#N/A</v>
      </c>
      <c r="BP173" s="73" t="e">
        <f>VLOOKUP($A:$A,'8- TR Yıllar Birim İhracatı'!$A:$H,8,0)</f>
        <v>#N/A</v>
      </c>
      <c r="BQ173" s="69">
        <f>VLOOKUP($A:$A,'9-Dünya Yıllar Birim İthalatı'!$A:$N,2,0)</f>
        <v>900</v>
      </c>
      <c r="BR173" s="73" t="str">
        <f>VLOOKUP($A:$A,'9-Dünya Yıllar Birim İthalatı'!$A:$N,3,0)</f>
        <v>US Dollar/Tons</v>
      </c>
      <c r="BS173" s="69">
        <f>VLOOKUP($A:$A,'9-Dünya Yıllar Birim İthalatı'!$A:$N,4,0)</f>
        <v>0</v>
      </c>
      <c r="BT173" s="73">
        <f>VLOOKUP($A:$A,'9-Dünya Yıllar Birim İthalatı'!$A:$N,5,0)</f>
        <v>0</v>
      </c>
      <c r="BU173" s="69">
        <f>VLOOKUP($A:$A,'9-Dünya Yıllar Birim İthalatı'!$A:$N,6,0)</f>
        <v>0</v>
      </c>
      <c r="BV173" s="73">
        <f>VLOOKUP($A:$A,'9-Dünya Yıllar Birim İthalatı'!$A:$N,7,0)</f>
        <v>0</v>
      </c>
      <c r="BW173" s="69">
        <f>VLOOKUP($A:$A,'9-Dünya Yıllar Birim İthalatı'!$A:$N,8,0)</f>
        <v>0</v>
      </c>
      <c r="BX173" s="73">
        <f>VLOOKUP($A:$A,'9-Dünya Yıllar Birim İthalatı'!$A:$N,9,0)</f>
        <v>0</v>
      </c>
      <c r="BY173" s="69">
        <f>VLOOKUP($A:$A,'9-Dünya Yıllar Birim İthalatı'!$A:$N,10,0)</f>
        <v>0</v>
      </c>
      <c r="BZ173" s="73">
        <f>VLOOKUP($A:$A,'9-Dünya Yıllar Birim İthalatı'!$A:$N,11,0)</f>
        <v>0</v>
      </c>
      <c r="CA173" s="69">
        <f>VLOOKUP($A:$A,'9-Dünya Yıllar Birim İthalatı'!$A:$N,12,0)</f>
        <v>0</v>
      </c>
      <c r="CB173" s="73">
        <f>VLOOKUP($A:$A,'9-Dünya Yıllar Birim İthalatı'!$A:$N,13,0)</f>
        <v>0</v>
      </c>
      <c r="CC173" s="69">
        <f>VLOOKUP($A:$A,'9-Dünya Yıllar Birim İthalatı'!$A:$N,14,0)</f>
        <v>0</v>
      </c>
    </row>
    <row r="174" spans="1:81" ht="41.4" x14ac:dyDescent="0.3">
      <c r="A174" s="71" t="s">
        <v>2</v>
      </c>
      <c r="B174" s="75">
        <v>31</v>
      </c>
      <c r="C174" s="75"/>
      <c r="D174" s="72">
        <v>1</v>
      </c>
      <c r="E174" s="75"/>
      <c r="F174" s="76"/>
      <c r="G174" s="75" t="e">
        <f t="shared" si="10"/>
        <v>#DIV/0!</v>
      </c>
      <c r="H174" s="76">
        <f t="shared" si="11"/>
        <v>0</v>
      </c>
      <c r="I174" s="71" t="e">
        <f>VLOOKUP($A:$A,'2- Dünya Çeyrek Yıllar İthalatı'!$A:$F,2,0)</f>
        <v>#N/A</v>
      </c>
      <c r="J174" s="71" t="e">
        <f>VLOOKUP($A:$A,'2- Dünya Çeyrek Yıllar İthalatı'!$A:$F,3,0)</f>
        <v>#N/A</v>
      </c>
      <c r="K174" s="71" t="e">
        <f>VLOOKUP($A:$A,'2- Dünya Çeyrek Yıllar İthalatı'!$A:$F,4,0)</f>
        <v>#N/A</v>
      </c>
      <c r="L174" s="71" t="e">
        <f>VLOOKUP($A:$A,'2- Dünya Çeyrek Yıllar İthalatı'!$A:$F,5,0)</f>
        <v>#N/A</v>
      </c>
      <c r="M174" s="71" t="e">
        <f>VLOOKUP($A:$A,'2- Dünya Çeyrek Yıllar İthalatı'!$A:$F,6,0)</f>
        <v>#N/A</v>
      </c>
      <c r="N174" s="71" t="e">
        <f t="shared" si="12"/>
        <v>#N/A</v>
      </c>
      <c r="O174" s="71" t="e">
        <f>VLOOKUP($A:$A,'3-TR İhracat Göstergeleri'!$A:$P,2,0)</f>
        <v>#N/A</v>
      </c>
      <c r="P174" s="75" t="e">
        <f>VLOOKUP($A:$A,'3-TR İhracat Göstergeleri'!$A:$P,3,0)</f>
        <v>#N/A</v>
      </c>
      <c r="Q174" s="71" t="e">
        <f>VLOOKUP($A:$A,'3-TR İhracat Göstergeleri'!$A:$P,4,0)</f>
        <v>#N/A</v>
      </c>
      <c r="R174" s="75" t="e">
        <f>VLOOKUP($A:$A,'3-TR İhracat Göstergeleri'!$A:$P,5,0)</f>
        <v>#N/A</v>
      </c>
      <c r="S174" s="71" t="e">
        <f>VLOOKUP($A:$A,'3-TR İhracat Göstergeleri'!$A:$P,6,0)</f>
        <v>#N/A</v>
      </c>
      <c r="T174" s="75" t="e">
        <f>VLOOKUP($A:$A,'3-TR İhracat Göstergeleri'!$A:$P,7,0)</f>
        <v>#N/A</v>
      </c>
      <c r="U174" s="71" t="e">
        <f>VLOOKUP($A:$A,'3-TR İhracat Göstergeleri'!$A:$P,8,0)</f>
        <v>#N/A</v>
      </c>
      <c r="V174" s="75" t="e">
        <f>VLOOKUP($A:$A,'3-TR İhracat Göstergeleri'!$A:$P,9,0)</f>
        <v>#N/A</v>
      </c>
      <c r="W174" s="71" t="e">
        <f>VLOOKUP($A:$A,'3-TR İhracat Göstergeleri'!$A:$P,10,0)</f>
        <v>#N/A</v>
      </c>
      <c r="X174" s="75" t="e">
        <f>VLOOKUP($A:$A,'3-TR İhracat Göstergeleri'!$A:$P,11,0)</f>
        <v>#N/A</v>
      </c>
      <c r="Y174" s="71" t="e">
        <f>VLOOKUP($A:$A,'3-TR İhracat Göstergeleri'!$A:$P,12,0)</f>
        <v>#N/A</v>
      </c>
      <c r="Z174" s="75" t="e">
        <f>VLOOKUP($A:$A,'3-TR İhracat Göstergeleri'!$A:$P,13,0)</f>
        <v>#N/A</v>
      </c>
      <c r="AA174" s="71" t="e">
        <f>VLOOKUP($A:$A,'3-TR İhracat Göstergeleri'!$A:$P,14,0)</f>
        <v>#N/A</v>
      </c>
      <c r="AB174" s="75" t="e">
        <f>VLOOKUP($A:$A,'3-TR İhracat Göstergeleri'!$A:$P,15,0)</f>
        <v>#N/A</v>
      </c>
      <c r="AC174" s="71" t="e">
        <f>VLOOKUP($A:$A,'3-TR İhracat Göstergeleri'!$A:$P,16,0)</f>
        <v>#N/A</v>
      </c>
      <c r="AD174" s="75" t="e">
        <f>VLOOKUP($A:$A,'4-Dünya İthahalat Göstergeleri'!$A:$M,2,0)</f>
        <v>#N/A</v>
      </c>
      <c r="AE174" s="71" t="e">
        <f>VLOOKUP($A:$A,'4-Dünya İthahalat Göstergeleri'!$A:$M,3,0)</f>
        <v>#N/A</v>
      </c>
      <c r="AF174" s="75" t="e">
        <f>VLOOKUP($A:$A,'4-Dünya İthahalat Göstergeleri'!$A:$M,4,0)</f>
        <v>#N/A</v>
      </c>
      <c r="AG174" s="71" t="e">
        <f>VLOOKUP($A:$A,'4-Dünya İthahalat Göstergeleri'!$A:$M,5,0)</f>
        <v>#N/A</v>
      </c>
      <c r="AH174" s="75" t="e">
        <f>VLOOKUP($A:$A,'4-Dünya İthahalat Göstergeleri'!$A:$M,6,0)</f>
        <v>#N/A</v>
      </c>
      <c r="AI174" s="71" t="e">
        <f>VLOOKUP($A:$A,'4-Dünya İthahalat Göstergeleri'!$A:$M,7,0)</f>
        <v>#N/A</v>
      </c>
      <c r="AJ174" s="75" t="e">
        <f>VLOOKUP($A:$A,'4-Dünya İthahalat Göstergeleri'!$A:$M,8,0)</f>
        <v>#N/A</v>
      </c>
      <c r="AK174" s="71" t="e">
        <f>VLOOKUP($A:$A,'4-Dünya İthahalat Göstergeleri'!$A:$M,9,0)</f>
        <v>#N/A</v>
      </c>
      <c r="AL174" s="75" t="e">
        <f>VLOOKUP($A:$A,'4-Dünya İthahalat Göstergeleri'!$A:$M,10,0)</f>
        <v>#N/A</v>
      </c>
      <c r="AM174" s="71" t="e">
        <f>VLOOKUP($A:$A,'4-Dünya İthahalat Göstergeleri'!$A:$M,11,0)</f>
        <v>#N/A</v>
      </c>
      <c r="AN174" s="75" t="e">
        <f>VLOOKUP($A:$A,'4-Dünya İthahalat Göstergeleri'!$A:$M,12,0)</f>
        <v>#N/A</v>
      </c>
      <c r="AO174" s="71" t="e">
        <f>VLOOKUP($A:$A,'4-Dünya İthahalat Göstergeleri'!$A:$M,13,0)</f>
        <v>#N/A</v>
      </c>
      <c r="AP174" s="75" t="e">
        <f>VLOOKUP($A:$A,'5-Dünya Yıllar İhracatı'!$A:$F,2,0)</f>
        <v>#N/A</v>
      </c>
      <c r="AQ174" s="71" t="e">
        <f>VLOOKUP($A:$A,'5-Dünya Yıllar İhracatı'!$A:$F,3,0)</f>
        <v>#N/A</v>
      </c>
      <c r="AR174" s="75" t="e">
        <f>VLOOKUP($A:$A,'5-Dünya Yıllar İhracatı'!$A:$F,4,0)</f>
        <v>#N/A</v>
      </c>
      <c r="AS174" s="71" t="e">
        <f>VLOOKUP($A:$A,'5-Dünya Yıllar İhracatı'!$A:$F,5,0)</f>
        <v>#N/A</v>
      </c>
      <c r="AT174" s="75" t="e">
        <f>VLOOKUP($A:$A,'5-Dünya Yıllar İhracatı'!$A:$F,6,0)</f>
        <v>#N/A</v>
      </c>
      <c r="AU174" s="71" t="e">
        <f t="shared" si="13"/>
        <v>#N/A</v>
      </c>
      <c r="AV174" s="75" t="e">
        <f t="shared" si="14"/>
        <v>#N/A</v>
      </c>
      <c r="AW174" s="71">
        <f>VLOOKUP($A:$A,'6-TR Yıllar İhracatı'!$A:$H,2,0)</f>
        <v>0</v>
      </c>
      <c r="AX174" s="75">
        <f>VLOOKUP($A:$A,'6-TR Yıllar İhracatı'!$A:$H,3,0)</f>
        <v>0</v>
      </c>
      <c r="AY174" s="71">
        <f>VLOOKUP($A:$A,'6-TR Yıllar İhracatı'!$A:$H,4,0)</f>
        <v>1</v>
      </c>
      <c r="AZ174" s="75">
        <f>VLOOKUP($A:$A,'6-TR Yıllar İhracatı'!$A:$H,5,0)</f>
        <v>0</v>
      </c>
      <c r="BA174" s="71">
        <f>VLOOKUP($A:$A,'6-TR Yıllar İhracatı'!$A:$H,6,0)</f>
        <v>0</v>
      </c>
      <c r="BB174" s="75" t="e">
        <f>VLOOKUP($A:$A,'6-TR Yıllar İhracatı'!$A:$H,7,0)</f>
        <v>#DIV/0!</v>
      </c>
      <c r="BC174" s="71">
        <f>VLOOKUP($A:$A,'6-TR Yıllar İhracatı'!$A:$H,8,0)</f>
        <v>0</v>
      </c>
      <c r="BD174" s="75" t="e">
        <f>VLOOKUP($A:$A,'7-TR Çeyrek Yıllar İhracatı'!$A:$H,2,0)</f>
        <v>#N/A</v>
      </c>
      <c r="BE174" s="71" t="e">
        <f>VLOOKUP($A:$A,'7-TR Çeyrek Yıllar İhracatı'!$A:$H,3,0)</f>
        <v>#N/A</v>
      </c>
      <c r="BF174" s="75" t="e">
        <f>VLOOKUP($A:$A,'7-TR Çeyrek Yıllar İhracatı'!$A:$H,4,0)</f>
        <v>#N/A</v>
      </c>
      <c r="BG174" s="71" t="e">
        <f>VLOOKUP($A:$A,'7-TR Çeyrek Yıllar İhracatı'!$A:$H,5,0)</f>
        <v>#N/A</v>
      </c>
      <c r="BH174" s="75" t="e">
        <f>VLOOKUP($A:$A,'7-TR Çeyrek Yıllar İhracatı'!$A:$H,6,0)</f>
        <v>#N/A</v>
      </c>
      <c r="BI174" s="71" t="e">
        <f>VLOOKUP($A:$A,'7-TR Çeyrek Yıllar İhracatı'!$A:$H,7,0)</f>
        <v>#N/A</v>
      </c>
      <c r="BJ174" s="75">
        <f>VLOOKUP($A:$A,'8- TR Yıllar Birim İhracatı'!$A:$H,2,0)</f>
        <v>0</v>
      </c>
      <c r="BK174" s="71">
        <f>VLOOKUP($A:$A,'8- TR Yıllar Birim İhracatı'!$A:$H,3,0)</f>
        <v>0</v>
      </c>
      <c r="BL174" s="75">
        <f>VLOOKUP($A:$A,'8- TR Yıllar Birim İhracatı'!$A:$H,4,0)</f>
        <v>0</v>
      </c>
      <c r="BM174" s="71">
        <f>VLOOKUP($A:$A,'8- TR Yıllar Birim İhracatı'!$A:$H,5,0)</f>
        <v>0</v>
      </c>
      <c r="BN174" s="75">
        <f>VLOOKUP($A:$A,'8- TR Yıllar Birim İhracatı'!$A:$H,6,0)</f>
        <v>0</v>
      </c>
      <c r="BO174" s="71">
        <f>VLOOKUP($A:$A,'8- TR Yıllar Birim İhracatı'!$A:$H,7,0)</f>
        <v>0</v>
      </c>
      <c r="BP174" s="75">
        <f>VLOOKUP($A:$A,'8- TR Yıllar Birim İhracatı'!$A:$H,8,0)</f>
        <v>0</v>
      </c>
      <c r="BQ174" s="71">
        <f>VLOOKUP($A:$A,'9-Dünya Yıllar Birim İthalatı'!$A:$N,2,0)</f>
        <v>2067</v>
      </c>
      <c r="BR174" s="75" t="str">
        <f>VLOOKUP($A:$A,'9-Dünya Yıllar Birim İthalatı'!$A:$N,3,0)</f>
        <v>US Dollar/1000 meters</v>
      </c>
      <c r="BS174" s="71">
        <f>VLOOKUP($A:$A,'9-Dünya Yıllar Birim İthalatı'!$A:$N,4,0)</f>
        <v>0</v>
      </c>
      <c r="BT174" s="75">
        <f>VLOOKUP($A:$A,'9-Dünya Yıllar Birim İthalatı'!$A:$N,5,0)</f>
        <v>0</v>
      </c>
      <c r="BU174" s="71">
        <f>VLOOKUP($A:$A,'9-Dünya Yıllar Birim İthalatı'!$A:$N,6,0)</f>
        <v>0</v>
      </c>
      <c r="BV174" s="75" t="str">
        <f>VLOOKUP($A:$A,'9-Dünya Yıllar Birim İthalatı'!$A:$N,7,0)</f>
        <v>US Dollar/Tons</v>
      </c>
      <c r="BW174" s="71">
        <f>VLOOKUP($A:$A,'9-Dünya Yıllar Birim İthalatı'!$A:$N,8,0)</f>
        <v>0</v>
      </c>
      <c r="BX174" s="75">
        <f>VLOOKUP($A:$A,'9-Dünya Yıllar Birim İthalatı'!$A:$N,9,0)</f>
        <v>0</v>
      </c>
      <c r="BY174" s="71">
        <f>VLOOKUP($A:$A,'9-Dünya Yıllar Birim İthalatı'!$A:$N,10,0)</f>
        <v>0</v>
      </c>
      <c r="BZ174" s="75">
        <f>VLOOKUP($A:$A,'9-Dünya Yıllar Birim İthalatı'!$A:$N,11,0)</f>
        <v>0</v>
      </c>
      <c r="CA174" s="71">
        <f>VLOOKUP($A:$A,'9-Dünya Yıllar Birim İthalatı'!$A:$N,12,0)</f>
        <v>0</v>
      </c>
      <c r="CB174" s="75">
        <f>VLOOKUP($A:$A,'9-Dünya Yıllar Birim İthalatı'!$A:$N,13,0)</f>
        <v>0</v>
      </c>
      <c r="CC174" s="71">
        <f>VLOOKUP($A:$A,'9-Dünya Yıllar Birim İthalatı'!$A:$N,14,0)</f>
        <v>0</v>
      </c>
    </row>
    <row r="175" spans="1:81" ht="27.6" x14ac:dyDescent="0.3">
      <c r="A175" s="69" t="s">
        <v>1</v>
      </c>
      <c r="B175" s="73">
        <v>962</v>
      </c>
      <c r="C175" s="73">
        <v>1483</v>
      </c>
      <c r="D175" s="73">
        <v>1997</v>
      </c>
      <c r="E175" s="77">
        <v>257</v>
      </c>
      <c r="F175" s="74"/>
      <c r="G175" s="77">
        <f t="shared" si="10"/>
        <v>-100</v>
      </c>
      <c r="H175" s="74">
        <f t="shared" si="11"/>
        <v>0</v>
      </c>
      <c r="I175" s="69" t="e">
        <f>VLOOKUP($A:$A,'2- Dünya Çeyrek Yıllar İthalatı'!$A:$F,2,0)</f>
        <v>#N/A</v>
      </c>
      <c r="J175" s="69" t="e">
        <f>VLOOKUP($A:$A,'2- Dünya Çeyrek Yıllar İthalatı'!$A:$F,3,0)</f>
        <v>#N/A</v>
      </c>
      <c r="K175" s="69" t="e">
        <f>VLOOKUP($A:$A,'2- Dünya Çeyrek Yıllar İthalatı'!$A:$F,4,0)</f>
        <v>#N/A</v>
      </c>
      <c r="L175" s="69" t="e">
        <f>VLOOKUP($A:$A,'2- Dünya Çeyrek Yıllar İthalatı'!$A:$F,5,0)</f>
        <v>#N/A</v>
      </c>
      <c r="M175" s="69" t="e">
        <f>VLOOKUP($A:$A,'2- Dünya Çeyrek Yıllar İthalatı'!$A:$F,6,0)</f>
        <v>#N/A</v>
      </c>
      <c r="N175" s="69" t="e">
        <f t="shared" si="12"/>
        <v>#N/A</v>
      </c>
      <c r="O175" s="69" t="e">
        <f>VLOOKUP($A:$A,'3-TR İhracat Göstergeleri'!$A:$P,2,0)</f>
        <v>#N/A</v>
      </c>
      <c r="P175" s="73" t="e">
        <f>VLOOKUP($A:$A,'3-TR İhracat Göstergeleri'!$A:$P,3,0)</f>
        <v>#N/A</v>
      </c>
      <c r="Q175" s="69" t="e">
        <f>VLOOKUP($A:$A,'3-TR İhracat Göstergeleri'!$A:$P,4,0)</f>
        <v>#N/A</v>
      </c>
      <c r="R175" s="73" t="e">
        <f>VLOOKUP($A:$A,'3-TR İhracat Göstergeleri'!$A:$P,5,0)</f>
        <v>#N/A</v>
      </c>
      <c r="S175" s="69" t="e">
        <f>VLOOKUP($A:$A,'3-TR İhracat Göstergeleri'!$A:$P,6,0)</f>
        <v>#N/A</v>
      </c>
      <c r="T175" s="73" t="e">
        <f>VLOOKUP($A:$A,'3-TR İhracat Göstergeleri'!$A:$P,7,0)</f>
        <v>#N/A</v>
      </c>
      <c r="U175" s="69" t="e">
        <f>VLOOKUP($A:$A,'3-TR İhracat Göstergeleri'!$A:$P,8,0)</f>
        <v>#N/A</v>
      </c>
      <c r="V175" s="73" t="e">
        <f>VLOOKUP($A:$A,'3-TR İhracat Göstergeleri'!$A:$P,9,0)</f>
        <v>#N/A</v>
      </c>
      <c r="W175" s="69" t="e">
        <f>VLOOKUP($A:$A,'3-TR İhracat Göstergeleri'!$A:$P,10,0)</f>
        <v>#N/A</v>
      </c>
      <c r="X175" s="73" t="e">
        <f>VLOOKUP($A:$A,'3-TR İhracat Göstergeleri'!$A:$P,11,0)</f>
        <v>#N/A</v>
      </c>
      <c r="Y175" s="69" t="e">
        <f>VLOOKUP($A:$A,'3-TR İhracat Göstergeleri'!$A:$P,12,0)</f>
        <v>#N/A</v>
      </c>
      <c r="Z175" s="73" t="e">
        <f>VLOOKUP($A:$A,'3-TR İhracat Göstergeleri'!$A:$P,13,0)</f>
        <v>#N/A</v>
      </c>
      <c r="AA175" s="69" t="e">
        <f>VLOOKUP($A:$A,'3-TR İhracat Göstergeleri'!$A:$P,14,0)</f>
        <v>#N/A</v>
      </c>
      <c r="AB175" s="73" t="e">
        <f>VLOOKUP($A:$A,'3-TR İhracat Göstergeleri'!$A:$P,15,0)</f>
        <v>#N/A</v>
      </c>
      <c r="AC175" s="69" t="e">
        <f>VLOOKUP($A:$A,'3-TR İhracat Göstergeleri'!$A:$P,16,0)</f>
        <v>#N/A</v>
      </c>
      <c r="AD175" s="73" t="e">
        <f>VLOOKUP($A:$A,'4-Dünya İthahalat Göstergeleri'!$A:$M,2,0)</f>
        <v>#N/A</v>
      </c>
      <c r="AE175" s="69" t="e">
        <f>VLOOKUP($A:$A,'4-Dünya İthahalat Göstergeleri'!$A:$M,3,0)</f>
        <v>#N/A</v>
      </c>
      <c r="AF175" s="73" t="e">
        <f>VLOOKUP($A:$A,'4-Dünya İthahalat Göstergeleri'!$A:$M,4,0)</f>
        <v>#N/A</v>
      </c>
      <c r="AG175" s="69" t="e">
        <f>VLOOKUP($A:$A,'4-Dünya İthahalat Göstergeleri'!$A:$M,5,0)</f>
        <v>#N/A</v>
      </c>
      <c r="AH175" s="73" t="e">
        <f>VLOOKUP($A:$A,'4-Dünya İthahalat Göstergeleri'!$A:$M,6,0)</f>
        <v>#N/A</v>
      </c>
      <c r="AI175" s="69" t="e">
        <f>VLOOKUP($A:$A,'4-Dünya İthahalat Göstergeleri'!$A:$M,7,0)</f>
        <v>#N/A</v>
      </c>
      <c r="AJ175" s="73" t="e">
        <f>VLOOKUP($A:$A,'4-Dünya İthahalat Göstergeleri'!$A:$M,8,0)</f>
        <v>#N/A</v>
      </c>
      <c r="AK175" s="69" t="e">
        <f>VLOOKUP($A:$A,'4-Dünya İthahalat Göstergeleri'!$A:$M,9,0)</f>
        <v>#N/A</v>
      </c>
      <c r="AL175" s="73" t="e">
        <f>VLOOKUP($A:$A,'4-Dünya İthahalat Göstergeleri'!$A:$M,10,0)</f>
        <v>#N/A</v>
      </c>
      <c r="AM175" s="69" t="e">
        <f>VLOOKUP($A:$A,'4-Dünya İthahalat Göstergeleri'!$A:$M,11,0)</f>
        <v>#N/A</v>
      </c>
      <c r="AN175" s="73" t="e">
        <f>VLOOKUP($A:$A,'4-Dünya İthahalat Göstergeleri'!$A:$M,12,0)</f>
        <v>#N/A</v>
      </c>
      <c r="AO175" s="69" t="e">
        <f>VLOOKUP($A:$A,'4-Dünya İthahalat Göstergeleri'!$A:$M,13,0)</f>
        <v>#N/A</v>
      </c>
      <c r="AP175" s="73">
        <f>VLOOKUP($A:$A,'5-Dünya Yıllar İhracatı'!$A:$F,2,0)</f>
        <v>0</v>
      </c>
      <c r="AQ175" s="69">
        <f>VLOOKUP($A:$A,'5-Dünya Yıllar İhracatı'!$A:$F,3,0)</f>
        <v>11</v>
      </c>
      <c r="AR175" s="73">
        <f>VLOOKUP($A:$A,'5-Dünya Yıllar İhracatı'!$A:$F,4,0)</f>
        <v>0</v>
      </c>
      <c r="AS175" s="69">
        <f>VLOOKUP($A:$A,'5-Dünya Yıllar İhracatı'!$A:$F,5,0)</f>
        <v>0</v>
      </c>
      <c r="AT175" s="73">
        <f>VLOOKUP($A:$A,'5-Dünya Yıllar İhracatı'!$A:$F,6,0)</f>
        <v>0</v>
      </c>
      <c r="AU175" s="69" t="e">
        <f t="shared" si="13"/>
        <v>#DIV/0!</v>
      </c>
      <c r="AV175" s="73" t="e">
        <f t="shared" si="14"/>
        <v>#DIV/0!</v>
      </c>
      <c r="AW175" s="69" t="e">
        <f>VLOOKUP($A:$A,'6-TR Yıllar İhracatı'!$A:$H,2,0)</f>
        <v>#N/A</v>
      </c>
      <c r="AX175" s="73" t="e">
        <f>VLOOKUP($A:$A,'6-TR Yıllar İhracatı'!$A:$H,3,0)</f>
        <v>#N/A</v>
      </c>
      <c r="AY175" s="69" t="e">
        <f>VLOOKUP($A:$A,'6-TR Yıllar İhracatı'!$A:$H,4,0)</f>
        <v>#N/A</v>
      </c>
      <c r="AZ175" s="73" t="e">
        <f>VLOOKUP($A:$A,'6-TR Yıllar İhracatı'!$A:$H,5,0)</f>
        <v>#N/A</v>
      </c>
      <c r="BA175" s="69" t="e">
        <f>VLOOKUP($A:$A,'6-TR Yıllar İhracatı'!$A:$H,6,0)</f>
        <v>#N/A</v>
      </c>
      <c r="BB175" s="73" t="e">
        <f>VLOOKUP($A:$A,'6-TR Yıllar İhracatı'!$A:$H,7,0)</f>
        <v>#N/A</v>
      </c>
      <c r="BC175" s="69" t="e">
        <f>VLOOKUP($A:$A,'6-TR Yıllar İhracatı'!$A:$H,8,0)</f>
        <v>#N/A</v>
      </c>
      <c r="BD175" s="73" t="e">
        <f>VLOOKUP($A:$A,'7-TR Çeyrek Yıllar İhracatı'!$A:$H,2,0)</f>
        <v>#N/A</v>
      </c>
      <c r="BE175" s="69" t="e">
        <f>VLOOKUP($A:$A,'7-TR Çeyrek Yıllar İhracatı'!$A:$H,3,0)</f>
        <v>#N/A</v>
      </c>
      <c r="BF175" s="73" t="e">
        <f>VLOOKUP($A:$A,'7-TR Çeyrek Yıllar İhracatı'!$A:$H,4,0)</f>
        <v>#N/A</v>
      </c>
      <c r="BG175" s="69" t="e">
        <f>VLOOKUP($A:$A,'7-TR Çeyrek Yıllar İhracatı'!$A:$H,5,0)</f>
        <v>#N/A</v>
      </c>
      <c r="BH175" s="73" t="e">
        <f>VLOOKUP($A:$A,'7-TR Çeyrek Yıllar İhracatı'!$A:$H,6,0)</f>
        <v>#N/A</v>
      </c>
      <c r="BI175" s="69" t="e">
        <f>VLOOKUP($A:$A,'7-TR Çeyrek Yıllar İhracatı'!$A:$H,7,0)</f>
        <v>#N/A</v>
      </c>
      <c r="BJ175" s="73" t="e">
        <f>VLOOKUP($A:$A,'8- TR Yıllar Birim İhracatı'!$A:$H,2,0)</f>
        <v>#N/A</v>
      </c>
      <c r="BK175" s="69" t="e">
        <f>VLOOKUP($A:$A,'8- TR Yıllar Birim İhracatı'!$A:$H,3,0)</f>
        <v>#N/A</v>
      </c>
      <c r="BL175" s="73" t="e">
        <f>VLOOKUP($A:$A,'8- TR Yıllar Birim İhracatı'!$A:$H,4,0)</f>
        <v>#N/A</v>
      </c>
      <c r="BM175" s="69" t="e">
        <f>VLOOKUP($A:$A,'8- TR Yıllar Birim İhracatı'!$A:$H,5,0)</f>
        <v>#N/A</v>
      </c>
      <c r="BN175" s="73" t="e">
        <f>VLOOKUP($A:$A,'8- TR Yıllar Birim İhracatı'!$A:$H,6,0)</f>
        <v>#N/A</v>
      </c>
      <c r="BO175" s="69" t="e">
        <f>VLOOKUP($A:$A,'8- TR Yıllar Birim İhracatı'!$A:$H,7,0)</f>
        <v>#N/A</v>
      </c>
      <c r="BP175" s="73" t="e">
        <f>VLOOKUP($A:$A,'8- TR Yıllar Birim İhracatı'!$A:$H,8,0)</f>
        <v>#N/A</v>
      </c>
      <c r="BQ175" s="69">
        <f>VLOOKUP($A:$A,'9-Dünya Yıllar Birim İthalatı'!$A:$N,2,0)</f>
        <v>9075</v>
      </c>
      <c r="BR175" s="73" t="str">
        <f>VLOOKUP($A:$A,'9-Dünya Yıllar Birim İthalatı'!$A:$N,3,0)</f>
        <v>US Dollar/Tons</v>
      </c>
      <c r="BS175" s="69">
        <f>VLOOKUP($A:$A,'9-Dünya Yıllar Birim İthalatı'!$A:$N,4,0)</f>
        <v>7605</v>
      </c>
      <c r="BT175" s="73" t="str">
        <f>VLOOKUP($A:$A,'9-Dünya Yıllar Birim İthalatı'!$A:$N,5,0)</f>
        <v>US Dollar/Tons</v>
      </c>
      <c r="BU175" s="69">
        <f>VLOOKUP($A:$A,'9-Dünya Yıllar Birim İthalatı'!$A:$N,6,0)</f>
        <v>7956</v>
      </c>
      <c r="BV175" s="73" t="str">
        <f>VLOOKUP($A:$A,'9-Dünya Yıllar Birim İthalatı'!$A:$N,7,0)</f>
        <v>US Dollar/Tons</v>
      </c>
      <c r="BW175" s="69">
        <f>VLOOKUP($A:$A,'9-Dünya Yıllar Birim İthalatı'!$A:$N,8,0)</f>
        <v>5841</v>
      </c>
      <c r="BX175" s="73" t="str">
        <f>VLOOKUP($A:$A,'9-Dünya Yıllar Birim İthalatı'!$A:$N,9,0)</f>
        <v>US Dollar/Tons</v>
      </c>
      <c r="BY175" s="69">
        <f>VLOOKUP($A:$A,'9-Dünya Yıllar Birim İthalatı'!$A:$N,10,0)</f>
        <v>0</v>
      </c>
      <c r="BZ175" s="73">
        <f>VLOOKUP($A:$A,'9-Dünya Yıllar Birim İthalatı'!$A:$N,11,0)</f>
        <v>0</v>
      </c>
      <c r="CA175" s="69">
        <f>VLOOKUP($A:$A,'9-Dünya Yıllar Birim İthalatı'!$A:$N,12,0)</f>
        <v>0</v>
      </c>
      <c r="CB175" s="73">
        <f>VLOOKUP($A:$A,'9-Dünya Yıllar Birim İthalatı'!$A:$N,13,0)</f>
        <v>0</v>
      </c>
      <c r="CC175" s="69">
        <f>VLOOKUP($A:$A,'9-Dünya Yıllar Birim İthalatı'!$A:$N,14,0)</f>
        <v>0</v>
      </c>
    </row>
    <row r="176" spans="1:81" ht="27.6" x14ac:dyDescent="0.3">
      <c r="A176" s="78" t="s">
        <v>0</v>
      </c>
      <c r="B176" s="72">
        <v>44</v>
      </c>
      <c r="C176" s="79"/>
      <c r="D176" s="79"/>
      <c r="E176" s="79"/>
      <c r="F176" s="80"/>
      <c r="G176" s="79" t="e">
        <f t="shared" si="10"/>
        <v>#DIV/0!</v>
      </c>
      <c r="H176" s="80">
        <f t="shared" si="11"/>
        <v>0</v>
      </c>
      <c r="I176" s="78" t="e">
        <f>VLOOKUP($A:$A,'2- Dünya Çeyrek Yıllar İthalatı'!$A:$F,2,0)</f>
        <v>#N/A</v>
      </c>
      <c r="J176" s="78" t="e">
        <f>VLOOKUP($A:$A,'2- Dünya Çeyrek Yıllar İthalatı'!$A:$F,3,0)</f>
        <v>#N/A</v>
      </c>
      <c r="K176" s="78" t="e">
        <f>VLOOKUP($A:$A,'2- Dünya Çeyrek Yıllar İthalatı'!$A:$F,4,0)</f>
        <v>#N/A</v>
      </c>
      <c r="L176" s="78" t="e">
        <f>VLOOKUP($A:$A,'2- Dünya Çeyrek Yıllar İthalatı'!$A:$F,5,0)</f>
        <v>#N/A</v>
      </c>
      <c r="M176" s="78" t="e">
        <f>VLOOKUP($A:$A,'2- Dünya Çeyrek Yıllar İthalatı'!$A:$F,6,0)</f>
        <v>#N/A</v>
      </c>
      <c r="N176" s="78" t="e">
        <f t="shared" si="12"/>
        <v>#N/A</v>
      </c>
      <c r="O176" s="78" t="e">
        <f>VLOOKUP($A:$A,'3-TR İhracat Göstergeleri'!$A:$P,2,0)</f>
        <v>#N/A</v>
      </c>
      <c r="P176" s="72" t="e">
        <f>VLOOKUP($A:$A,'3-TR İhracat Göstergeleri'!$A:$P,3,0)</f>
        <v>#N/A</v>
      </c>
      <c r="Q176" s="78" t="e">
        <f>VLOOKUP($A:$A,'3-TR İhracat Göstergeleri'!$A:$P,4,0)</f>
        <v>#N/A</v>
      </c>
      <c r="R176" s="72" t="e">
        <f>VLOOKUP($A:$A,'3-TR İhracat Göstergeleri'!$A:$P,5,0)</f>
        <v>#N/A</v>
      </c>
      <c r="S176" s="78" t="e">
        <f>VLOOKUP($A:$A,'3-TR İhracat Göstergeleri'!$A:$P,6,0)</f>
        <v>#N/A</v>
      </c>
      <c r="T176" s="72" t="e">
        <f>VLOOKUP($A:$A,'3-TR İhracat Göstergeleri'!$A:$P,7,0)</f>
        <v>#N/A</v>
      </c>
      <c r="U176" s="78" t="e">
        <f>VLOOKUP($A:$A,'3-TR İhracat Göstergeleri'!$A:$P,8,0)</f>
        <v>#N/A</v>
      </c>
      <c r="V176" s="72" t="e">
        <f>VLOOKUP($A:$A,'3-TR İhracat Göstergeleri'!$A:$P,9,0)</f>
        <v>#N/A</v>
      </c>
      <c r="W176" s="78" t="e">
        <f>VLOOKUP($A:$A,'3-TR İhracat Göstergeleri'!$A:$P,10,0)</f>
        <v>#N/A</v>
      </c>
      <c r="X176" s="72" t="e">
        <f>VLOOKUP($A:$A,'3-TR İhracat Göstergeleri'!$A:$P,11,0)</f>
        <v>#N/A</v>
      </c>
      <c r="Y176" s="78" t="e">
        <f>VLOOKUP($A:$A,'3-TR İhracat Göstergeleri'!$A:$P,12,0)</f>
        <v>#N/A</v>
      </c>
      <c r="Z176" s="72" t="e">
        <f>VLOOKUP($A:$A,'3-TR İhracat Göstergeleri'!$A:$P,13,0)</f>
        <v>#N/A</v>
      </c>
      <c r="AA176" s="78" t="e">
        <f>VLOOKUP($A:$A,'3-TR İhracat Göstergeleri'!$A:$P,14,0)</f>
        <v>#N/A</v>
      </c>
      <c r="AB176" s="72" t="e">
        <f>VLOOKUP($A:$A,'3-TR İhracat Göstergeleri'!$A:$P,15,0)</f>
        <v>#N/A</v>
      </c>
      <c r="AC176" s="78" t="e">
        <f>VLOOKUP($A:$A,'3-TR İhracat Göstergeleri'!$A:$P,16,0)</f>
        <v>#N/A</v>
      </c>
      <c r="AD176" s="72" t="e">
        <f>VLOOKUP($A:$A,'4-Dünya İthahalat Göstergeleri'!$A:$M,2,0)</f>
        <v>#N/A</v>
      </c>
      <c r="AE176" s="78" t="e">
        <f>VLOOKUP($A:$A,'4-Dünya İthahalat Göstergeleri'!$A:$M,3,0)</f>
        <v>#N/A</v>
      </c>
      <c r="AF176" s="72" t="e">
        <f>VLOOKUP($A:$A,'4-Dünya İthahalat Göstergeleri'!$A:$M,4,0)</f>
        <v>#N/A</v>
      </c>
      <c r="AG176" s="78" t="e">
        <f>VLOOKUP($A:$A,'4-Dünya İthahalat Göstergeleri'!$A:$M,5,0)</f>
        <v>#N/A</v>
      </c>
      <c r="AH176" s="72" t="e">
        <f>VLOOKUP($A:$A,'4-Dünya İthahalat Göstergeleri'!$A:$M,6,0)</f>
        <v>#N/A</v>
      </c>
      <c r="AI176" s="78" t="e">
        <f>VLOOKUP($A:$A,'4-Dünya İthahalat Göstergeleri'!$A:$M,7,0)</f>
        <v>#N/A</v>
      </c>
      <c r="AJ176" s="72" t="e">
        <f>VLOOKUP($A:$A,'4-Dünya İthahalat Göstergeleri'!$A:$M,8,0)</f>
        <v>#N/A</v>
      </c>
      <c r="AK176" s="78" t="e">
        <f>VLOOKUP($A:$A,'4-Dünya İthahalat Göstergeleri'!$A:$M,9,0)</f>
        <v>#N/A</v>
      </c>
      <c r="AL176" s="72" t="e">
        <f>VLOOKUP($A:$A,'4-Dünya İthahalat Göstergeleri'!$A:$M,10,0)</f>
        <v>#N/A</v>
      </c>
      <c r="AM176" s="78" t="e">
        <f>VLOOKUP($A:$A,'4-Dünya İthahalat Göstergeleri'!$A:$M,11,0)</f>
        <v>#N/A</v>
      </c>
      <c r="AN176" s="72" t="e">
        <f>VLOOKUP($A:$A,'4-Dünya İthahalat Göstergeleri'!$A:$M,12,0)</f>
        <v>#N/A</v>
      </c>
      <c r="AO176" s="78" t="e">
        <f>VLOOKUP($A:$A,'4-Dünya İthahalat Göstergeleri'!$A:$M,13,0)</f>
        <v>#N/A</v>
      </c>
      <c r="AP176" s="72" t="e">
        <f>VLOOKUP($A:$A,'5-Dünya Yıllar İhracatı'!$A:$F,2,0)</f>
        <v>#N/A</v>
      </c>
      <c r="AQ176" s="78" t="e">
        <f>VLOOKUP($A:$A,'5-Dünya Yıllar İhracatı'!$A:$F,3,0)</f>
        <v>#N/A</v>
      </c>
      <c r="AR176" s="72" t="e">
        <f>VLOOKUP($A:$A,'5-Dünya Yıllar İhracatı'!$A:$F,4,0)</f>
        <v>#N/A</v>
      </c>
      <c r="AS176" s="78" t="e">
        <f>VLOOKUP($A:$A,'5-Dünya Yıllar İhracatı'!$A:$F,5,0)</f>
        <v>#N/A</v>
      </c>
      <c r="AT176" s="72" t="e">
        <f>VLOOKUP($A:$A,'5-Dünya Yıllar İhracatı'!$A:$F,6,0)</f>
        <v>#N/A</v>
      </c>
      <c r="AU176" s="78" t="e">
        <f t="shared" si="13"/>
        <v>#N/A</v>
      </c>
      <c r="AV176" s="72" t="e">
        <f t="shared" si="14"/>
        <v>#N/A</v>
      </c>
      <c r="AW176" s="78" t="e">
        <f>VLOOKUP($A:$A,'6-TR Yıllar İhracatı'!$A:$H,2,0)</f>
        <v>#N/A</v>
      </c>
      <c r="AX176" s="72" t="e">
        <f>VLOOKUP($A:$A,'6-TR Yıllar İhracatı'!$A:$H,3,0)</f>
        <v>#N/A</v>
      </c>
      <c r="AY176" s="78" t="e">
        <f>VLOOKUP($A:$A,'6-TR Yıllar İhracatı'!$A:$H,4,0)</f>
        <v>#N/A</v>
      </c>
      <c r="AZ176" s="72" t="e">
        <f>VLOOKUP($A:$A,'6-TR Yıllar İhracatı'!$A:$H,5,0)</f>
        <v>#N/A</v>
      </c>
      <c r="BA176" s="78" t="e">
        <f>VLOOKUP($A:$A,'6-TR Yıllar İhracatı'!$A:$H,6,0)</f>
        <v>#N/A</v>
      </c>
      <c r="BB176" s="72" t="e">
        <f>VLOOKUP($A:$A,'6-TR Yıllar İhracatı'!$A:$H,7,0)</f>
        <v>#N/A</v>
      </c>
      <c r="BC176" s="78" t="e">
        <f>VLOOKUP($A:$A,'6-TR Yıllar İhracatı'!$A:$H,8,0)</f>
        <v>#N/A</v>
      </c>
      <c r="BD176" s="72" t="e">
        <f>VLOOKUP($A:$A,'7-TR Çeyrek Yıllar İhracatı'!$A:$H,2,0)</f>
        <v>#N/A</v>
      </c>
      <c r="BE176" s="78" t="e">
        <f>VLOOKUP($A:$A,'7-TR Çeyrek Yıllar İhracatı'!$A:$H,3,0)</f>
        <v>#N/A</v>
      </c>
      <c r="BF176" s="72" t="e">
        <f>VLOOKUP($A:$A,'7-TR Çeyrek Yıllar İhracatı'!$A:$H,4,0)</f>
        <v>#N/A</v>
      </c>
      <c r="BG176" s="78" t="e">
        <f>VLOOKUP($A:$A,'7-TR Çeyrek Yıllar İhracatı'!$A:$H,5,0)</f>
        <v>#N/A</v>
      </c>
      <c r="BH176" s="72" t="e">
        <f>VLOOKUP($A:$A,'7-TR Çeyrek Yıllar İhracatı'!$A:$H,6,0)</f>
        <v>#N/A</v>
      </c>
      <c r="BI176" s="78" t="e">
        <f>VLOOKUP($A:$A,'7-TR Çeyrek Yıllar İhracatı'!$A:$H,7,0)</f>
        <v>#N/A</v>
      </c>
      <c r="BJ176" s="72" t="e">
        <f>VLOOKUP($A:$A,'8- TR Yıllar Birim İhracatı'!$A:$H,2,0)</f>
        <v>#N/A</v>
      </c>
      <c r="BK176" s="78" t="e">
        <f>VLOOKUP($A:$A,'8- TR Yıllar Birim İhracatı'!$A:$H,3,0)</f>
        <v>#N/A</v>
      </c>
      <c r="BL176" s="72" t="e">
        <f>VLOOKUP($A:$A,'8- TR Yıllar Birim İhracatı'!$A:$H,4,0)</f>
        <v>#N/A</v>
      </c>
      <c r="BM176" s="78" t="e">
        <f>VLOOKUP($A:$A,'8- TR Yıllar Birim İhracatı'!$A:$H,5,0)</f>
        <v>#N/A</v>
      </c>
      <c r="BN176" s="72" t="e">
        <f>VLOOKUP($A:$A,'8- TR Yıllar Birim İhracatı'!$A:$H,6,0)</f>
        <v>#N/A</v>
      </c>
      <c r="BO176" s="78" t="e">
        <f>VLOOKUP($A:$A,'8- TR Yıllar Birim İhracatı'!$A:$H,7,0)</f>
        <v>#N/A</v>
      </c>
      <c r="BP176" s="72" t="e">
        <f>VLOOKUP($A:$A,'8- TR Yıllar Birim İhracatı'!$A:$H,8,0)</f>
        <v>#N/A</v>
      </c>
      <c r="BQ176" s="78">
        <f>VLOOKUP($A:$A,'9-Dünya Yıllar Birim İthalatı'!$A:$N,2,0)</f>
        <v>5500</v>
      </c>
      <c r="BR176" s="72" t="str">
        <f>VLOOKUP($A:$A,'9-Dünya Yıllar Birim İthalatı'!$A:$N,3,0)</f>
        <v>US Dollar/Tons</v>
      </c>
      <c r="BS176" s="78">
        <f>VLOOKUP($A:$A,'9-Dünya Yıllar Birim İthalatı'!$A:$N,4,0)</f>
        <v>0</v>
      </c>
      <c r="BT176" s="72">
        <f>VLOOKUP($A:$A,'9-Dünya Yıllar Birim İthalatı'!$A:$N,5,0)</f>
        <v>0</v>
      </c>
      <c r="BU176" s="78">
        <f>VLOOKUP($A:$A,'9-Dünya Yıllar Birim İthalatı'!$A:$N,6,0)</f>
        <v>0</v>
      </c>
      <c r="BV176" s="72">
        <f>VLOOKUP($A:$A,'9-Dünya Yıllar Birim İthalatı'!$A:$N,7,0)</f>
        <v>0</v>
      </c>
      <c r="BW176" s="78">
        <f>VLOOKUP($A:$A,'9-Dünya Yıllar Birim İthalatı'!$A:$N,8,0)</f>
        <v>0</v>
      </c>
      <c r="BX176" s="72">
        <f>VLOOKUP($A:$A,'9-Dünya Yıllar Birim İthalatı'!$A:$N,9,0)</f>
        <v>0</v>
      </c>
      <c r="BY176" s="78">
        <f>VLOOKUP($A:$A,'9-Dünya Yıllar Birim İthalatı'!$A:$N,10,0)</f>
        <v>0</v>
      </c>
      <c r="BZ176" s="72">
        <f>VLOOKUP($A:$A,'9-Dünya Yıllar Birim İthalatı'!$A:$N,11,0)</f>
        <v>0</v>
      </c>
      <c r="CA176" s="78">
        <f>VLOOKUP($A:$A,'9-Dünya Yıllar Birim İthalatı'!$A:$N,12,0)</f>
        <v>0</v>
      </c>
      <c r="CB176" s="72">
        <f>VLOOKUP($A:$A,'9-Dünya Yıllar Birim İthalatı'!$A:$N,13,0)</f>
        <v>0</v>
      </c>
      <c r="CC176" s="78">
        <f>VLOOKUP($A:$A,'9-Dünya Yıllar Birim İthalatı'!$A:$N,14,0)</f>
        <v>0</v>
      </c>
    </row>
  </sheetData>
  <autoFilter ref="A2:CC2" xr:uid="{8A82563B-C87E-447B-B243-BAFAC8EC9B93}"/>
  <mergeCells count="9">
    <mergeCell ref="BD1:BI1"/>
    <mergeCell ref="BJ1:BP1"/>
    <mergeCell ref="BQ1:CC1"/>
    <mergeCell ref="B1:H1"/>
    <mergeCell ref="I1:N1"/>
    <mergeCell ref="O1:AC1"/>
    <mergeCell ref="AD1:AO1"/>
    <mergeCell ref="AP1:AV1"/>
    <mergeCell ref="AW1:BC1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7487-2DC3-4FAE-B7D7-F5E2644E8E7A}">
  <dimension ref="A1:F175"/>
  <sheetViews>
    <sheetView showGridLines="0" workbookViewId="0">
      <selection activeCell="A18" sqref="A18:F18"/>
    </sheetView>
  </sheetViews>
  <sheetFormatPr defaultRowHeight="14.4" x14ac:dyDescent="0.3"/>
  <cols>
    <col min="1" max="1" width="35.5546875" style="1" bestFit="1" customWidth="1"/>
    <col min="2" max="6" width="15.109375" style="1" bestFit="1" customWidth="1"/>
    <col min="7" max="16384" width="8.88671875" style="1"/>
  </cols>
  <sheetData>
    <row r="1" spans="1:6" x14ac:dyDescent="0.3">
      <c r="A1" s="16" t="s">
        <v>179</v>
      </c>
      <c r="B1" s="15" t="s">
        <v>178</v>
      </c>
      <c r="C1" s="15" t="s">
        <v>177</v>
      </c>
      <c r="D1" s="15" t="s">
        <v>176</v>
      </c>
      <c r="E1" s="15" t="s">
        <v>175</v>
      </c>
      <c r="F1" s="14" t="s">
        <v>174</v>
      </c>
    </row>
    <row r="2" spans="1:6" x14ac:dyDescent="0.3">
      <c r="A2" s="9" t="s">
        <v>173</v>
      </c>
      <c r="B2" s="13">
        <v>2585690</v>
      </c>
      <c r="C2" s="13">
        <v>1901009</v>
      </c>
      <c r="D2" s="13">
        <v>2627495</v>
      </c>
      <c r="E2" s="13">
        <v>2643029</v>
      </c>
      <c r="F2" s="13">
        <v>1937132</v>
      </c>
    </row>
    <row r="3" spans="1:6" x14ac:dyDescent="0.3">
      <c r="A3" s="12" t="s">
        <v>172</v>
      </c>
      <c r="B3" s="4">
        <v>594727</v>
      </c>
      <c r="C3" s="4">
        <v>480768</v>
      </c>
      <c r="D3" s="4">
        <v>690187</v>
      </c>
      <c r="E3" s="4">
        <v>628863</v>
      </c>
      <c r="F3" s="4">
        <v>422271</v>
      </c>
    </row>
    <row r="4" spans="1:6" x14ac:dyDescent="0.3">
      <c r="A4" s="9" t="s">
        <v>171</v>
      </c>
      <c r="B4" s="8">
        <v>197508</v>
      </c>
      <c r="C4" s="8">
        <v>182795</v>
      </c>
      <c r="D4" s="8">
        <v>216285</v>
      </c>
      <c r="E4" s="8">
        <v>254341</v>
      </c>
      <c r="F4" s="6">
        <v>214266</v>
      </c>
    </row>
    <row r="5" spans="1:6" x14ac:dyDescent="0.3">
      <c r="A5" s="12" t="s">
        <v>170</v>
      </c>
      <c r="B5" s="11">
        <v>196331</v>
      </c>
      <c r="C5" s="11">
        <v>153765</v>
      </c>
      <c r="D5" s="11">
        <v>196251</v>
      </c>
      <c r="E5" s="11">
        <v>184272</v>
      </c>
      <c r="F5" s="10">
        <v>145350</v>
      </c>
    </row>
    <row r="6" spans="1:6" x14ac:dyDescent="0.3">
      <c r="A6" s="9" t="s">
        <v>169</v>
      </c>
      <c r="B6" s="8">
        <v>145696</v>
      </c>
      <c r="C6" s="8">
        <v>130661</v>
      </c>
      <c r="D6" s="8">
        <v>166638</v>
      </c>
      <c r="E6" s="8">
        <v>138390</v>
      </c>
      <c r="F6" s="7">
        <v>115639</v>
      </c>
    </row>
    <row r="7" spans="1:6" x14ac:dyDescent="0.3">
      <c r="A7" s="12" t="s">
        <v>168</v>
      </c>
      <c r="B7" s="11">
        <v>138177</v>
      </c>
      <c r="C7" s="11">
        <v>74136</v>
      </c>
      <c r="D7" s="11">
        <v>105682</v>
      </c>
      <c r="E7" s="11">
        <v>90164</v>
      </c>
      <c r="F7" s="10">
        <v>88220</v>
      </c>
    </row>
    <row r="8" spans="1:6" x14ac:dyDescent="0.3">
      <c r="A8" s="9" t="s">
        <v>167</v>
      </c>
      <c r="B8" s="8">
        <v>122922</v>
      </c>
      <c r="C8" s="8">
        <v>45888</v>
      </c>
      <c r="D8" s="8">
        <v>77196</v>
      </c>
      <c r="E8" s="8">
        <v>99218</v>
      </c>
      <c r="F8" s="6">
        <v>85574</v>
      </c>
    </row>
    <row r="9" spans="1:6" x14ac:dyDescent="0.3">
      <c r="A9" s="12" t="s">
        <v>166</v>
      </c>
      <c r="B9" s="11">
        <v>59766</v>
      </c>
      <c r="C9" s="11">
        <v>34053</v>
      </c>
      <c r="D9" s="11">
        <v>45606</v>
      </c>
      <c r="E9" s="11">
        <v>89510</v>
      </c>
      <c r="F9" s="10">
        <v>79462</v>
      </c>
    </row>
    <row r="10" spans="1:6" x14ac:dyDescent="0.3">
      <c r="A10" s="9" t="s">
        <v>165</v>
      </c>
      <c r="B10" s="8">
        <v>73715</v>
      </c>
      <c r="C10" s="8">
        <v>64089</v>
      </c>
      <c r="D10" s="8">
        <v>71313</v>
      </c>
      <c r="E10" s="8">
        <v>70569</v>
      </c>
      <c r="F10" s="6">
        <v>74092</v>
      </c>
    </row>
    <row r="11" spans="1:6" x14ac:dyDescent="0.3">
      <c r="A11" s="12" t="s">
        <v>164</v>
      </c>
      <c r="B11" s="11">
        <v>69935</v>
      </c>
      <c r="C11" s="11">
        <v>52647</v>
      </c>
      <c r="D11" s="11">
        <v>61805</v>
      </c>
      <c r="E11" s="11">
        <v>85931</v>
      </c>
      <c r="F11" s="10">
        <v>58022</v>
      </c>
    </row>
    <row r="12" spans="1:6" x14ac:dyDescent="0.3">
      <c r="A12" s="9" t="s">
        <v>163</v>
      </c>
      <c r="B12" s="8">
        <v>52501</v>
      </c>
      <c r="C12" s="8">
        <v>37876</v>
      </c>
      <c r="D12" s="8">
        <v>105037</v>
      </c>
      <c r="E12" s="8">
        <v>101699</v>
      </c>
      <c r="F12" s="6">
        <v>55461</v>
      </c>
    </row>
    <row r="13" spans="1:6" x14ac:dyDescent="0.3">
      <c r="A13" s="12" t="s">
        <v>162</v>
      </c>
      <c r="B13" s="11">
        <v>51034</v>
      </c>
      <c r="C13" s="11">
        <v>39578</v>
      </c>
      <c r="D13" s="11">
        <v>75265</v>
      </c>
      <c r="E13" s="11">
        <v>66298</v>
      </c>
      <c r="F13" s="10">
        <v>52988</v>
      </c>
    </row>
    <row r="14" spans="1:6" x14ac:dyDescent="0.3">
      <c r="A14" s="9" t="s">
        <v>161</v>
      </c>
      <c r="B14" s="8">
        <v>49384</v>
      </c>
      <c r="C14" s="8">
        <v>44991</v>
      </c>
      <c r="D14" s="8">
        <v>71413</v>
      </c>
      <c r="E14" s="8">
        <v>97876</v>
      </c>
      <c r="F14" s="6">
        <v>52598</v>
      </c>
    </row>
    <row r="15" spans="1:6" x14ac:dyDescent="0.3">
      <c r="A15" s="12" t="s">
        <v>160</v>
      </c>
      <c r="B15" s="11">
        <v>147304</v>
      </c>
      <c r="C15" s="11">
        <v>81167</v>
      </c>
      <c r="D15" s="11">
        <v>90566</v>
      </c>
      <c r="E15" s="11">
        <v>64186</v>
      </c>
      <c r="F15" s="10">
        <v>48017</v>
      </c>
    </row>
    <row r="16" spans="1:6" x14ac:dyDescent="0.3">
      <c r="A16" s="9" t="s">
        <v>159</v>
      </c>
      <c r="B16" s="8">
        <v>47819</v>
      </c>
      <c r="C16" s="8">
        <v>33361</v>
      </c>
      <c r="D16" s="8">
        <v>57570</v>
      </c>
      <c r="E16" s="8">
        <v>66170</v>
      </c>
      <c r="F16" s="6">
        <v>47186</v>
      </c>
    </row>
    <row r="17" spans="1:6" x14ac:dyDescent="0.3">
      <c r="A17" s="12" t="s">
        <v>158</v>
      </c>
      <c r="B17" s="11">
        <v>53816</v>
      </c>
      <c r="C17" s="11">
        <v>28964</v>
      </c>
      <c r="D17" s="11">
        <v>42730</v>
      </c>
      <c r="E17" s="11">
        <v>45992</v>
      </c>
      <c r="F17" s="10">
        <v>33506</v>
      </c>
    </row>
    <row r="18" spans="1:6" x14ac:dyDescent="0.3">
      <c r="A18" s="9" t="s">
        <v>157</v>
      </c>
      <c r="B18" s="8">
        <v>191366</v>
      </c>
      <c r="C18" s="8">
        <v>116633</v>
      </c>
      <c r="D18" s="8">
        <v>135748</v>
      </c>
      <c r="E18" s="8">
        <v>60760</v>
      </c>
      <c r="F18" s="6">
        <v>32469</v>
      </c>
    </row>
    <row r="19" spans="1:6" x14ac:dyDescent="0.3">
      <c r="A19" s="12" t="s">
        <v>156</v>
      </c>
      <c r="B19" s="11">
        <v>21321</v>
      </c>
      <c r="C19" s="11">
        <v>9917</v>
      </c>
      <c r="D19" s="11">
        <v>15706</v>
      </c>
      <c r="E19" s="11">
        <v>15960</v>
      </c>
      <c r="F19" s="10">
        <v>25903</v>
      </c>
    </row>
    <row r="20" spans="1:6" x14ac:dyDescent="0.3">
      <c r="A20" s="9" t="s">
        <v>155</v>
      </c>
      <c r="B20" s="8">
        <v>18961</v>
      </c>
      <c r="C20" s="8">
        <v>14653</v>
      </c>
      <c r="D20" s="8">
        <v>21742</v>
      </c>
      <c r="E20" s="8">
        <v>21284</v>
      </c>
      <c r="F20" s="6">
        <v>21216</v>
      </c>
    </row>
    <row r="21" spans="1:6" x14ac:dyDescent="0.3">
      <c r="A21" s="12" t="s">
        <v>154</v>
      </c>
      <c r="B21" s="11">
        <v>20524</v>
      </c>
      <c r="C21" s="11">
        <v>15503</v>
      </c>
      <c r="D21" s="11">
        <v>20240</v>
      </c>
      <c r="E21" s="11">
        <v>20759</v>
      </c>
      <c r="F21" s="10">
        <v>19403</v>
      </c>
    </row>
    <row r="22" spans="1:6" x14ac:dyDescent="0.3">
      <c r="A22" s="9" t="s">
        <v>153</v>
      </c>
      <c r="B22" s="8">
        <v>9135</v>
      </c>
      <c r="C22" s="8">
        <v>12510</v>
      </c>
      <c r="D22" s="8">
        <v>14966</v>
      </c>
      <c r="E22" s="7">
        <v>66028</v>
      </c>
      <c r="F22" s="7">
        <v>18113</v>
      </c>
    </row>
    <row r="23" spans="1:6" x14ac:dyDescent="0.3">
      <c r="A23" s="12" t="s">
        <v>152</v>
      </c>
      <c r="B23" s="11">
        <v>21679</v>
      </c>
      <c r="C23" s="11">
        <v>10444</v>
      </c>
      <c r="D23" s="11">
        <v>23159</v>
      </c>
      <c r="E23" s="11">
        <v>37120</v>
      </c>
      <c r="F23" s="10">
        <v>15984</v>
      </c>
    </row>
    <row r="24" spans="1:6" x14ac:dyDescent="0.3">
      <c r="A24" s="9" t="s">
        <v>151</v>
      </c>
      <c r="B24" s="8">
        <v>17221</v>
      </c>
      <c r="C24" s="8">
        <v>15043</v>
      </c>
      <c r="D24" s="8">
        <v>24848</v>
      </c>
      <c r="E24" s="8">
        <v>19480</v>
      </c>
      <c r="F24" s="6">
        <v>15368</v>
      </c>
    </row>
    <row r="25" spans="1:6" x14ac:dyDescent="0.3">
      <c r="A25" s="12" t="s">
        <v>150</v>
      </c>
      <c r="B25" s="11">
        <v>5663</v>
      </c>
      <c r="C25" s="11">
        <v>5845</v>
      </c>
      <c r="D25" s="11">
        <v>9251</v>
      </c>
      <c r="E25" s="11">
        <v>13599</v>
      </c>
      <c r="F25" s="10">
        <v>12949</v>
      </c>
    </row>
    <row r="26" spans="1:6" x14ac:dyDescent="0.3">
      <c r="A26" s="9" t="s">
        <v>149</v>
      </c>
      <c r="B26" s="8">
        <v>8127</v>
      </c>
      <c r="C26" s="8">
        <v>5436</v>
      </c>
      <c r="D26" s="8">
        <v>3598</v>
      </c>
      <c r="E26" s="8">
        <v>13032</v>
      </c>
      <c r="F26" s="7">
        <v>11818</v>
      </c>
    </row>
    <row r="27" spans="1:6" x14ac:dyDescent="0.3">
      <c r="A27" s="12" t="s">
        <v>148</v>
      </c>
      <c r="B27" s="11">
        <v>10194</v>
      </c>
      <c r="C27" s="11">
        <v>6099</v>
      </c>
      <c r="D27" s="11">
        <v>7688</v>
      </c>
      <c r="E27" s="11">
        <v>11618</v>
      </c>
      <c r="F27" s="10">
        <v>9995</v>
      </c>
    </row>
    <row r="28" spans="1:6" x14ac:dyDescent="0.3">
      <c r="A28" s="9" t="s">
        <v>147</v>
      </c>
      <c r="B28" s="8">
        <v>12568</v>
      </c>
      <c r="C28" s="8">
        <v>21694</v>
      </c>
      <c r="D28" s="8">
        <v>24374</v>
      </c>
      <c r="E28" s="8">
        <v>14158</v>
      </c>
      <c r="F28" s="6">
        <v>9925</v>
      </c>
    </row>
    <row r="29" spans="1:6" x14ac:dyDescent="0.3">
      <c r="A29" s="12" t="s">
        <v>146</v>
      </c>
      <c r="B29" s="11">
        <v>11209</v>
      </c>
      <c r="C29" s="11">
        <v>8633</v>
      </c>
      <c r="D29" s="11">
        <v>12129</v>
      </c>
      <c r="E29" s="11">
        <v>14560</v>
      </c>
      <c r="F29" s="10">
        <v>9906</v>
      </c>
    </row>
    <row r="30" spans="1:6" x14ac:dyDescent="0.3">
      <c r="A30" s="9" t="s">
        <v>145</v>
      </c>
      <c r="B30" s="8">
        <v>24397</v>
      </c>
      <c r="C30" s="8">
        <v>18995</v>
      </c>
      <c r="D30" s="8">
        <v>10674</v>
      </c>
      <c r="E30" s="8">
        <v>7729</v>
      </c>
      <c r="F30" s="6">
        <v>9061</v>
      </c>
    </row>
    <row r="31" spans="1:6" x14ac:dyDescent="0.3">
      <c r="A31" s="12" t="s">
        <v>144</v>
      </c>
      <c r="B31" s="11">
        <v>8421</v>
      </c>
      <c r="C31" s="11">
        <v>6541</v>
      </c>
      <c r="D31" s="11">
        <v>8097</v>
      </c>
      <c r="E31" s="11">
        <v>12151</v>
      </c>
      <c r="F31" s="10">
        <v>8740</v>
      </c>
    </row>
    <row r="32" spans="1:6" x14ac:dyDescent="0.3">
      <c r="A32" s="9" t="s">
        <v>143</v>
      </c>
      <c r="B32" s="8">
        <v>8844</v>
      </c>
      <c r="C32" s="8">
        <v>6003</v>
      </c>
      <c r="D32" s="8">
        <v>8940</v>
      </c>
      <c r="E32" s="8">
        <v>10657</v>
      </c>
      <c r="F32" s="6">
        <v>8521</v>
      </c>
    </row>
    <row r="33" spans="1:6" x14ac:dyDescent="0.3">
      <c r="A33" s="12" t="s">
        <v>142</v>
      </c>
      <c r="B33" s="11">
        <v>7373</v>
      </c>
      <c r="C33" s="11">
        <v>7609</v>
      </c>
      <c r="D33" s="11">
        <v>12469</v>
      </c>
      <c r="E33" s="11">
        <v>12109</v>
      </c>
      <c r="F33" s="10">
        <v>8492</v>
      </c>
    </row>
    <row r="34" spans="1:6" x14ac:dyDescent="0.3">
      <c r="A34" s="9" t="s">
        <v>141</v>
      </c>
      <c r="B34" s="8">
        <v>10609</v>
      </c>
      <c r="C34" s="8">
        <v>6301</v>
      </c>
      <c r="D34" s="8">
        <v>27978</v>
      </c>
      <c r="E34" s="8">
        <v>26242</v>
      </c>
      <c r="F34" s="7">
        <v>8299</v>
      </c>
    </row>
    <row r="35" spans="1:6" x14ac:dyDescent="0.3">
      <c r="A35" s="12" t="s">
        <v>140</v>
      </c>
      <c r="B35" s="11">
        <v>9025</v>
      </c>
      <c r="C35" s="11">
        <v>9605</v>
      </c>
      <c r="D35" s="11">
        <v>11807</v>
      </c>
      <c r="E35" s="11">
        <v>10578</v>
      </c>
      <c r="F35" s="10">
        <v>8181</v>
      </c>
    </row>
    <row r="36" spans="1:6" x14ac:dyDescent="0.3">
      <c r="A36" s="9" t="s">
        <v>139</v>
      </c>
      <c r="B36" s="8">
        <v>20015</v>
      </c>
      <c r="C36" s="8">
        <v>14486</v>
      </c>
      <c r="D36" s="8">
        <v>13619</v>
      </c>
      <c r="E36" s="8">
        <v>17202</v>
      </c>
      <c r="F36" s="6">
        <v>7205</v>
      </c>
    </row>
    <row r="37" spans="1:6" x14ac:dyDescent="0.3">
      <c r="A37" s="12" t="s">
        <v>138</v>
      </c>
      <c r="B37" s="11">
        <v>8128</v>
      </c>
      <c r="C37" s="11">
        <v>4230</v>
      </c>
      <c r="D37" s="11">
        <v>7949</v>
      </c>
      <c r="E37" s="11">
        <v>7776</v>
      </c>
      <c r="F37" s="10">
        <v>7011</v>
      </c>
    </row>
    <row r="38" spans="1:6" x14ac:dyDescent="0.3">
      <c r="A38" s="9" t="s">
        <v>137</v>
      </c>
      <c r="B38" s="8">
        <v>6579</v>
      </c>
      <c r="C38" s="8">
        <v>3598</v>
      </c>
      <c r="D38" s="8">
        <v>5649</v>
      </c>
      <c r="E38" s="8">
        <v>7125</v>
      </c>
      <c r="F38" s="6">
        <v>6724</v>
      </c>
    </row>
    <row r="39" spans="1:6" x14ac:dyDescent="0.3">
      <c r="A39" s="12" t="s">
        <v>136</v>
      </c>
      <c r="B39" s="11">
        <v>12541</v>
      </c>
      <c r="C39" s="11">
        <v>7458</v>
      </c>
      <c r="D39" s="11">
        <v>9953</v>
      </c>
      <c r="E39" s="11">
        <v>13344</v>
      </c>
      <c r="F39" s="10">
        <v>6457</v>
      </c>
    </row>
    <row r="40" spans="1:6" x14ac:dyDescent="0.3">
      <c r="A40" s="9" t="s">
        <v>135</v>
      </c>
      <c r="B40" s="8">
        <v>3872</v>
      </c>
      <c r="C40" s="8">
        <v>6047</v>
      </c>
      <c r="D40" s="8">
        <v>6155</v>
      </c>
      <c r="E40" s="8">
        <v>4471</v>
      </c>
      <c r="F40" s="6">
        <v>5651</v>
      </c>
    </row>
    <row r="41" spans="1:6" x14ac:dyDescent="0.3">
      <c r="A41" s="12" t="s">
        <v>134</v>
      </c>
      <c r="B41" s="11">
        <v>14161</v>
      </c>
      <c r="C41" s="11">
        <v>8208</v>
      </c>
      <c r="D41" s="11">
        <v>12842</v>
      </c>
      <c r="E41" s="11">
        <v>10187</v>
      </c>
      <c r="F41" s="10">
        <v>5559</v>
      </c>
    </row>
    <row r="42" spans="1:6" x14ac:dyDescent="0.3">
      <c r="A42" s="9" t="s">
        <v>133</v>
      </c>
      <c r="B42" s="8">
        <v>3405</v>
      </c>
      <c r="C42" s="8">
        <v>2049</v>
      </c>
      <c r="D42" s="8">
        <v>5828</v>
      </c>
      <c r="E42" s="8"/>
      <c r="F42" s="6">
        <v>5195</v>
      </c>
    </row>
    <row r="43" spans="1:6" x14ac:dyDescent="0.3">
      <c r="A43" s="12" t="s">
        <v>132</v>
      </c>
      <c r="B43" s="11">
        <v>7442</v>
      </c>
      <c r="C43" s="11">
        <v>3877</v>
      </c>
      <c r="D43" s="11">
        <v>6903</v>
      </c>
      <c r="E43" s="11">
        <v>6747</v>
      </c>
      <c r="F43" s="10">
        <v>3611</v>
      </c>
    </row>
    <row r="44" spans="1:6" x14ac:dyDescent="0.3">
      <c r="A44" s="9" t="s">
        <v>131</v>
      </c>
      <c r="B44" s="8">
        <v>3487</v>
      </c>
      <c r="C44" s="8">
        <v>2163</v>
      </c>
      <c r="D44" s="8">
        <v>3416</v>
      </c>
      <c r="E44" s="8">
        <v>4985</v>
      </c>
      <c r="F44" s="6">
        <v>3548</v>
      </c>
    </row>
    <row r="45" spans="1:6" x14ac:dyDescent="0.3">
      <c r="A45" s="12" t="s">
        <v>130</v>
      </c>
      <c r="B45" s="11">
        <v>1388</v>
      </c>
      <c r="C45" s="11">
        <v>905</v>
      </c>
      <c r="D45" s="11">
        <v>2522</v>
      </c>
      <c r="E45" s="11">
        <v>2267</v>
      </c>
      <c r="F45" s="10">
        <v>3468</v>
      </c>
    </row>
    <row r="46" spans="1:6" x14ac:dyDescent="0.3">
      <c r="A46" s="9" t="s">
        <v>129</v>
      </c>
      <c r="B46" s="8">
        <v>4587</v>
      </c>
      <c r="C46" s="8">
        <v>5344</v>
      </c>
      <c r="D46" s="8">
        <v>3527</v>
      </c>
      <c r="E46" s="8">
        <v>3651</v>
      </c>
      <c r="F46" s="6">
        <v>2863</v>
      </c>
    </row>
    <row r="47" spans="1:6" x14ac:dyDescent="0.3">
      <c r="A47" s="12" t="s">
        <v>128</v>
      </c>
      <c r="B47" s="11">
        <v>11114</v>
      </c>
      <c r="C47" s="11">
        <v>3142</v>
      </c>
      <c r="D47" s="11">
        <v>5372</v>
      </c>
      <c r="E47" s="11">
        <v>5002</v>
      </c>
      <c r="F47" s="10">
        <v>2833</v>
      </c>
    </row>
    <row r="48" spans="1:6" x14ac:dyDescent="0.3">
      <c r="A48" s="9" t="s">
        <v>127</v>
      </c>
      <c r="B48" s="7">
        <v>2797</v>
      </c>
      <c r="C48" s="7">
        <v>902</v>
      </c>
      <c r="D48" s="7">
        <v>2376</v>
      </c>
      <c r="E48" s="7">
        <v>3371</v>
      </c>
      <c r="F48" s="7">
        <v>2821</v>
      </c>
    </row>
    <row r="49" spans="1:6" x14ac:dyDescent="0.3">
      <c r="A49" s="12" t="s">
        <v>126</v>
      </c>
      <c r="B49" s="11">
        <v>7092</v>
      </c>
      <c r="C49" s="11">
        <v>6406</v>
      </c>
      <c r="D49" s="11">
        <v>11673</v>
      </c>
      <c r="E49" s="11">
        <v>12125</v>
      </c>
      <c r="F49" s="4">
        <v>2819</v>
      </c>
    </row>
    <row r="50" spans="1:6" x14ac:dyDescent="0.3">
      <c r="A50" s="9" t="s">
        <v>125</v>
      </c>
      <c r="B50" s="8">
        <v>5090</v>
      </c>
      <c r="C50" s="8">
        <v>3015</v>
      </c>
      <c r="D50" s="8">
        <v>7371</v>
      </c>
      <c r="E50" s="8">
        <v>6472</v>
      </c>
      <c r="F50" s="6">
        <v>2812</v>
      </c>
    </row>
    <row r="51" spans="1:6" x14ac:dyDescent="0.3">
      <c r="A51" s="12" t="s">
        <v>124</v>
      </c>
      <c r="B51" s="11">
        <v>2835</v>
      </c>
      <c r="C51" s="11">
        <v>4248</v>
      </c>
      <c r="D51" s="11">
        <v>2683</v>
      </c>
      <c r="E51" s="11">
        <v>11</v>
      </c>
      <c r="F51" s="4">
        <v>2803</v>
      </c>
    </row>
    <row r="52" spans="1:6" x14ac:dyDescent="0.3">
      <c r="A52" s="9" t="s">
        <v>123</v>
      </c>
      <c r="B52" s="8">
        <v>3325</v>
      </c>
      <c r="C52" s="8">
        <v>883</v>
      </c>
      <c r="D52" s="8">
        <v>775</v>
      </c>
      <c r="E52" s="8">
        <v>3009</v>
      </c>
      <c r="F52" s="6">
        <v>2556</v>
      </c>
    </row>
    <row r="53" spans="1:6" x14ac:dyDescent="0.3">
      <c r="A53" s="12" t="s">
        <v>122</v>
      </c>
      <c r="B53" s="11">
        <v>428</v>
      </c>
      <c r="C53" s="11">
        <v>368</v>
      </c>
      <c r="D53" s="11">
        <v>64</v>
      </c>
      <c r="E53" s="11">
        <v>1700</v>
      </c>
      <c r="F53" s="4">
        <v>2531</v>
      </c>
    </row>
    <row r="54" spans="1:6" x14ac:dyDescent="0.3">
      <c r="A54" s="9" t="s">
        <v>121</v>
      </c>
      <c r="B54" s="7">
        <v>1016</v>
      </c>
      <c r="C54" s="7">
        <v>2782</v>
      </c>
      <c r="D54" s="7">
        <v>7783</v>
      </c>
      <c r="E54" s="7">
        <v>9353</v>
      </c>
      <c r="F54" s="7">
        <v>2263</v>
      </c>
    </row>
    <row r="55" spans="1:6" x14ac:dyDescent="0.3">
      <c r="A55" s="12" t="s">
        <v>120</v>
      </c>
      <c r="B55" s="11">
        <v>1702</v>
      </c>
      <c r="C55" s="11">
        <v>1119</v>
      </c>
      <c r="D55" s="11">
        <v>1636</v>
      </c>
      <c r="E55" s="11">
        <v>1647</v>
      </c>
      <c r="F55" s="10">
        <v>2113</v>
      </c>
    </row>
    <row r="56" spans="1:6" x14ac:dyDescent="0.3">
      <c r="A56" s="9" t="s">
        <v>119</v>
      </c>
      <c r="B56" s="8">
        <v>2250</v>
      </c>
      <c r="C56" s="8">
        <v>2000</v>
      </c>
      <c r="D56" s="8">
        <v>1471</v>
      </c>
      <c r="E56" s="8">
        <v>2263</v>
      </c>
      <c r="F56" s="6">
        <v>2036</v>
      </c>
    </row>
    <row r="57" spans="1:6" x14ac:dyDescent="0.3">
      <c r="A57" s="12" t="s">
        <v>118</v>
      </c>
      <c r="B57" s="11">
        <v>2864</v>
      </c>
      <c r="C57" s="11">
        <v>2368</v>
      </c>
      <c r="D57" s="11">
        <v>3929</v>
      </c>
      <c r="E57" s="11">
        <v>2924</v>
      </c>
      <c r="F57" s="10">
        <v>1979</v>
      </c>
    </row>
    <row r="58" spans="1:6" x14ac:dyDescent="0.3">
      <c r="A58" s="9" t="s">
        <v>117</v>
      </c>
      <c r="B58" s="8">
        <v>1689</v>
      </c>
      <c r="C58" s="8">
        <v>1540</v>
      </c>
      <c r="D58" s="8">
        <v>1853</v>
      </c>
      <c r="E58" s="8">
        <v>2169</v>
      </c>
      <c r="F58" s="6">
        <v>1824</v>
      </c>
    </row>
    <row r="59" spans="1:6" x14ac:dyDescent="0.3">
      <c r="A59" s="12" t="s">
        <v>116</v>
      </c>
      <c r="B59" s="11">
        <v>1228</v>
      </c>
      <c r="C59" s="11">
        <v>817</v>
      </c>
      <c r="D59" s="11">
        <v>277</v>
      </c>
      <c r="E59" s="11">
        <v>556</v>
      </c>
      <c r="F59" s="10">
        <v>1705</v>
      </c>
    </row>
    <row r="60" spans="1:6" x14ac:dyDescent="0.3">
      <c r="A60" s="9" t="s">
        <v>115</v>
      </c>
      <c r="B60" s="8">
        <v>18</v>
      </c>
      <c r="C60" s="8">
        <v>8</v>
      </c>
      <c r="D60" s="8">
        <v>496</v>
      </c>
      <c r="E60" s="8">
        <v>476</v>
      </c>
      <c r="F60" s="7">
        <v>1603</v>
      </c>
    </row>
    <row r="61" spans="1:6" x14ac:dyDescent="0.3">
      <c r="A61" s="12" t="s">
        <v>114</v>
      </c>
      <c r="B61" s="11">
        <v>529</v>
      </c>
      <c r="C61" s="11">
        <v>610</v>
      </c>
      <c r="D61" s="11">
        <v>1862</v>
      </c>
      <c r="E61" s="11">
        <v>1468</v>
      </c>
      <c r="F61" s="4">
        <v>1572</v>
      </c>
    </row>
    <row r="62" spans="1:6" x14ac:dyDescent="0.3">
      <c r="A62" s="9" t="s">
        <v>113</v>
      </c>
      <c r="B62" s="8">
        <v>4</v>
      </c>
      <c r="C62" s="8">
        <v>220</v>
      </c>
      <c r="D62" s="8">
        <v>2535</v>
      </c>
      <c r="E62" s="8">
        <v>8131</v>
      </c>
      <c r="F62" s="6">
        <v>1410</v>
      </c>
    </row>
    <row r="63" spans="1:6" x14ac:dyDescent="0.3">
      <c r="A63" s="12" t="s">
        <v>112</v>
      </c>
      <c r="B63" s="11">
        <v>5020</v>
      </c>
      <c r="C63" s="11">
        <v>2312</v>
      </c>
      <c r="D63" s="11">
        <v>2101</v>
      </c>
      <c r="E63" s="11">
        <v>1977</v>
      </c>
      <c r="F63" s="10">
        <v>1394</v>
      </c>
    </row>
    <row r="64" spans="1:6" x14ac:dyDescent="0.3">
      <c r="A64" s="9" t="s">
        <v>111</v>
      </c>
      <c r="B64" s="8">
        <v>1190</v>
      </c>
      <c r="C64" s="8">
        <v>795</v>
      </c>
      <c r="D64" s="8">
        <v>1454</v>
      </c>
      <c r="E64" s="8">
        <v>1170</v>
      </c>
      <c r="F64" s="6">
        <v>1334</v>
      </c>
    </row>
    <row r="65" spans="1:6" x14ac:dyDescent="0.3">
      <c r="A65" s="12" t="s">
        <v>110</v>
      </c>
      <c r="B65" s="11">
        <v>1950</v>
      </c>
      <c r="C65" s="11">
        <v>1301</v>
      </c>
      <c r="D65" s="11">
        <v>2258</v>
      </c>
      <c r="E65" s="11">
        <v>1950</v>
      </c>
      <c r="F65" s="10">
        <v>1311</v>
      </c>
    </row>
    <row r="66" spans="1:6" x14ac:dyDescent="0.3">
      <c r="A66" s="9" t="s">
        <v>109</v>
      </c>
      <c r="B66" s="8">
        <v>577</v>
      </c>
      <c r="C66" s="8">
        <v>698</v>
      </c>
      <c r="D66" s="8">
        <v>974</v>
      </c>
      <c r="E66" s="8">
        <v>1553</v>
      </c>
      <c r="F66" s="6">
        <v>1034</v>
      </c>
    </row>
    <row r="67" spans="1:6" x14ac:dyDescent="0.3">
      <c r="A67" s="12" t="s">
        <v>108</v>
      </c>
      <c r="B67" s="11">
        <v>1149</v>
      </c>
      <c r="C67" s="11">
        <v>617</v>
      </c>
      <c r="D67" s="11">
        <v>1369</v>
      </c>
      <c r="E67" s="11">
        <v>972</v>
      </c>
      <c r="F67" s="10">
        <v>910</v>
      </c>
    </row>
    <row r="68" spans="1:6" x14ac:dyDescent="0.3">
      <c r="A68" s="9" t="s">
        <v>107</v>
      </c>
      <c r="B68" s="8">
        <v>1198</v>
      </c>
      <c r="C68" s="8">
        <v>1118</v>
      </c>
      <c r="D68" s="8">
        <v>824</v>
      </c>
      <c r="E68" s="8">
        <v>1118</v>
      </c>
      <c r="F68" s="6">
        <v>886</v>
      </c>
    </row>
    <row r="69" spans="1:6" x14ac:dyDescent="0.3">
      <c r="A69" s="12" t="s">
        <v>106</v>
      </c>
      <c r="B69" s="11">
        <v>1150</v>
      </c>
      <c r="C69" s="11">
        <v>1045</v>
      </c>
      <c r="D69" s="11">
        <v>1335</v>
      </c>
      <c r="E69" s="11">
        <v>887</v>
      </c>
      <c r="F69" s="10">
        <v>813</v>
      </c>
    </row>
    <row r="70" spans="1:6" x14ac:dyDescent="0.3">
      <c r="A70" s="9" t="s">
        <v>105</v>
      </c>
      <c r="B70" s="8">
        <v>4671</v>
      </c>
      <c r="C70" s="8">
        <v>2106</v>
      </c>
      <c r="D70" s="8">
        <v>4346</v>
      </c>
      <c r="E70" s="8">
        <v>1798</v>
      </c>
      <c r="F70" s="6">
        <v>782</v>
      </c>
    </row>
    <row r="71" spans="1:6" x14ac:dyDescent="0.3">
      <c r="A71" s="12" t="s">
        <v>104</v>
      </c>
      <c r="B71" s="11">
        <v>383</v>
      </c>
      <c r="C71" s="11">
        <v>354</v>
      </c>
      <c r="D71" s="11">
        <v>399</v>
      </c>
      <c r="E71" s="11">
        <v>401</v>
      </c>
      <c r="F71" s="10">
        <v>767</v>
      </c>
    </row>
    <row r="72" spans="1:6" x14ac:dyDescent="0.3">
      <c r="A72" s="9" t="s">
        <v>103</v>
      </c>
      <c r="B72" s="8">
        <v>3745</v>
      </c>
      <c r="C72" s="8">
        <v>3991</v>
      </c>
      <c r="D72" s="8">
        <v>1826</v>
      </c>
      <c r="E72" s="8">
        <v>2155</v>
      </c>
      <c r="F72" s="6">
        <v>691</v>
      </c>
    </row>
    <row r="73" spans="1:6" x14ac:dyDescent="0.3">
      <c r="A73" s="12" t="s">
        <v>102</v>
      </c>
      <c r="B73" s="11">
        <v>378</v>
      </c>
      <c r="C73" s="11">
        <v>771</v>
      </c>
      <c r="D73" s="11">
        <v>942</v>
      </c>
      <c r="E73" s="11">
        <v>799</v>
      </c>
      <c r="F73" s="10">
        <v>671</v>
      </c>
    </row>
    <row r="74" spans="1:6" x14ac:dyDescent="0.3">
      <c r="A74" s="9" t="s">
        <v>101</v>
      </c>
      <c r="B74" s="8">
        <v>900</v>
      </c>
      <c r="C74" s="8">
        <v>696</v>
      </c>
      <c r="D74" s="8">
        <v>1140</v>
      </c>
      <c r="E74" s="8">
        <v>1078</v>
      </c>
      <c r="F74" s="6">
        <v>551</v>
      </c>
    </row>
    <row r="75" spans="1:6" x14ac:dyDescent="0.3">
      <c r="A75" s="12" t="s">
        <v>100</v>
      </c>
      <c r="B75" s="4">
        <v>1814</v>
      </c>
      <c r="C75" s="4">
        <v>2540</v>
      </c>
      <c r="D75" s="4">
        <v>1352</v>
      </c>
      <c r="E75" s="4">
        <v>3170</v>
      </c>
      <c r="F75" s="4">
        <v>501</v>
      </c>
    </row>
    <row r="76" spans="1:6" x14ac:dyDescent="0.3">
      <c r="A76" s="9" t="s">
        <v>99</v>
      </c>
      <c r="B76" s="8">
        <v>376</v>
      </c>
      <c r="C76" s="8">
        <v>398</v>
      </c>
      <c r="D76" s="8">
        <v>1145</v>
      </c>
      <c r="E76" s="8">
        <v>277</v>
      </c>
      <c r="F76" s="6">
        <v>484</v>
      </c>
    </row>
    <row r="77" spans="1:6" x14ac:dyDescent="0.3">
      <c r="A77" s="12" t="s">
        <v>98</v>
      </c>
      <c r="B77" s="11">
        <v>616</v>
      </c>
      <c r="C77" s="11">
        <v>628</v>
      </c>
      <c r="D77" s="11">
        <v>373</v>
      </c>
      <c r="E77" s="11">
        <v>585</v>
      </c>
      <c r="F77" s="10">
        <v>478</v>
      </c>
    </row>
    <row r="78" spans="1:6" x14ac:dyDescent="0.3">
      <c r="A78" s="9" t="s">
        <v>97</v>
      </c>
      <c r="B78" s="8">
        <v>383</v>
      </c>
      <c r="C78" s="8">
        <v>206</v>
      </c>
      <c r="D78" s="8">
        <v>212</v>
      </c>
      <c r="E78" s="8">
        <v>280</v>
      </c>
      <c r="F78" s="6">
        <v>434</v>
      </c>
    </row>
    <row r="79" spans="1:6" x14ac:dyDescent="0.3">
      <c r="A79" s="12" t="s">
        <v>96</v>
      </c>
      <c r="B79" s="4">
        <v>47</v>
      </c>
      <c r="C79" s="4">
        <v>164</v>
      </c>
      <c r="D79" s="11"/>
      <c r="E79" s="4">
        <v>471</v>
      </c>
      <c r="F79" s="4">
        <v>354</v>
      </c>
    </row>
    <row r="80" spans="1:6" x14ac:dyDescent="0.3">
      <c r="A80" s="9" t="s">
        <v>95</v>
      </c>
      <c r="B80" s="8">
        <v>992</v>
      </c>
      <c r="C80" s="8">
        <v>99</v>
      </c>
      <c r="D80" s="8">
        <v>233</v>
      </c>
      <c r="E80" s="8">
        <v>432</v>
      </c>
      <c r="F80" s="6">
        <v>344</v>
      </c>
    </row>
    <row r="81" spans="1:6" x14ac:dyDescent="0.3">
      <c r="A81" s="12" t="s">
        <v>94</v>
      </c>
      <c r="B81" s="11">
        <v>61</v>
      </c>
      <c r="C81" s="11">
        <v>11</v>
      </c>
      <c r="D81" s="11">
        <v>12</v>
      </c>
      <c r="E81" s="11">
        <v>7</v>
      </c>
      <c r="F81" s="4">
        <v>293</v>
      </c>
    </row>
    <row r="82" spans="1:6" x14ac:dyDescent="0.3">
      <c r="A82" s="9" t="s">
        <v>93</v>
      </c>
      <c r="B82" s="8">
        <v>302</v>
      </c>
      <c r="C82" s="8">
        <v>156</v>
      </c>
      <c r="D82" s="8">
        <v>364</v>
      </c>
      <c r="E82" s="8">
        <v>336</v>
      </c>
      <c r="F82" s="6">
        <v>290</v>
      </c>
    </row>
    <row r="83" spans="1:6" x14ac:dyDescent="0.3">
      <c r="A83" s="12" t="s">
        <v>92</v>
      </c>
      <c r="B83" s="11">
        <v>152</v>
      </c>
      <c r="C83" s="11">
        <v>156</v>
      </c>
      <c r="D83" s="11">
        <v>163</v>
      </c>
      <c r="E83" s="11">
        <v>140</v>
      </c>
      <c r="F83" s="10">
        <v>227</v>
      </c>
    </row>
    <row r="84" spans="1:6" x14ac:dyDescent="0.3">
      <c r="A84" s="9" t="s">
        <v>91</v>
      </c>
      <c r="B84" s="8">
        <v>34</v>
      </c>
      <c r="C84" s="8">
        <v>38</v>
      </c>
      <c r="D84" s="8">
        <v>18</v>
      </c>
      <c r="E84" s="8">
        <v>33</v>
      </c>
      <c r="F84" s="6">
        <v>226</v>
      </c>
    </row>
    <row r="85" spans="1:6" x14ac:dyDescent="0.3">
      <c r="A85" s="12" t="s">
        <v>90</v>
      </c>
      <c r="B85" s="11">
        <v>258</v>
      </c>
      <c r="C85" s="11">
        <v>402</v>
      </c>
      <c r="D85" s="11">
        <v>443</v>
      </c>
      <c r="E85" s="11">
        <v>260</v>
      </c>
      <c r="F85" s="10">
        <v>170</v>
      </c>
    </row>
    <row r="86" spans="1:6" x14ac:dyDescent="0.3">
      <c r="A86" s="9" t="s">
        <v>89</v>
      </c>
      <c r="B86" s="8">
        <v>47</v>
      </c>
      <c r="C86" s="8">
        <v>105</v>
      </c>
      <c r="D86" s="8">
        <v>107</v>
      </c>
      <c r="E86" s="8">
        <v>73</v>
      </c>
      <c r="F86" s="6">
        <v>167</v>
      </c>
    </row>
    <row r="87" spans="1:6" x14ac:dyDescent="0.3">
      <c r="A87" s="12" t="s">
        <v>88</v>
      </c>
      <c r="B87" s="11">
        <v>244</v>
      </c>
      <c r="C87" s="11">
        <v>118</v>
      </c>
      <c r="D87" s="11">
        <v>105</v>
      </c>
      <c r="E87" s="11">
        <v>141</v>
      </c>
      <c r="F87" s="10">
        <v>132</v>
      </c>
    </row>
    <row r="88" spans="1:6" x14ac:dyDescent="0.3">
      <c r="A88" s="9" t="s">
        <v>87</v>
      </c>
      <c r="B88" s="8">
        <v>113</v>
      </c>
      <c r="C88" s="8">
        <v>91</v>
      </c>
      <c r="D88" s="8">
        <v>180</v>
      </c>
      <c r="E88" s="7">
        <v>58</v>
      </c>
      <c r="F88" s="7">
        <v>129</v>
      </c>
    </row>
    <row r="89" spans="1:6" x14ac:dyDescent="0.3">
      <c r="A89" s="12" t="s">
        <v>86</v>
      </c>
      <c r="B89" s="11">
        <v>149</v>
      </c>
      <c r="C89" s="11">
        <v>130</v>
      </c>
      <c r="D89" s="11">
        <v>211</v>
      </c>
      <c r="E89" s="11">
        <v>103</v>
      </c>
      <c r="F89" s="10">
        <v>95</v>
      </c>
    </row>
    <row r="90" spans="1:6" x14ac:dyDescent="0.3">
      <c r="A90" s="9" t="s">
        <v>85</v>
      </c>
      <c r="B90" s="8">
        <v>1</v>
      </c>
      <c r="C90" s="8">
        <v>55</v>
      </c>
      <c r="D90" s="8">
        <v>3</v>
      </c>
      <c r="E90" s="8">
        <v>12</v>
      </c>
      <c r="F90" s="6">
        <v>93</v>
      </c>
    </row>
    <row r="91" spans="1:6" x14ac:dyDescent="0.3">
      <c r="A91" s="12" t="s">
        <v>84</v>
      </c>
      <c r="B91" s="11">
        <v>0</v>
      </c>
      <c r="C91" s="11"/>
      <c r="D91" s="11"/>
      <c r="E91" s="4">
        <v>135</v>
      </c>
      <c r="F91" s="4">
        <v>92</v>
      </c>
    </row>
    <row r="92" spans="1:6" x14ac:dyDescent="0.3">
      <c r="A92" s="9" t="s">
        <v>83</v>
      </c>
      <c r="B92" s="8">
        <v>41</v>
      </c>
      <c r="C92" s="8">
        <v>1</v>
      </c>
      <c r="D92" s="8">
        <v>87</v>
      </c>
      <c r="E92" s="8">
        <v>81</v>
      </c>
      <c r="F92" s="6">
        <v>89</v>
      </c>
    </row>
    <row r="93" spans="1:6" x14ac:dyDescent="0.3">
      <c r="A93" s="12" t="s">
        <v>82</v>
      </c>
      <c r="B93" s="11">
        <v>193</v>
      </c>
      <c r="C93" s="11">
        <v>128</v>
      </c>
      <c r="D93" s="11">
        <v>316</v>
      </c>
      <c r="E93" s="11">
        <v>52</v>
      </c>
      <c r="F93" s="10">
        <v>87</v>
      </c>
    </row>
    <row r="94" spans="1:6" x14ac:dyDescent="0.3">
      <c r="A94" s="9" t="s">
        <v>81</v>
      </c>
      <c r="B94" s="8">
        <v>17</v>
      </c>
      <c r="C94" s="8">
        <v>26</v>
      </c>
      <c r="D94" s="8">
        <v>77</v>
      </c>
      <c r="E94" s="8">
        <v>68</v>
      </c>
      <c r="F94" s="6">
        <v>85</v>
      </c>
    </row>
    <row r="95" spans="1:6" x14ac:dyDescent="0.3">
      <c r="A95" s="12" t="s">
        <v>80</v>
      </c>
      <c r="B95" s="11">
        <v>5</v>
      </c>
      <c r="C95" s="11">
        <v>270</v>
      </c>
      <c r="D95" s="11">
        <v>184</v>
      </c>
      <c r="E95" s="11">
        <v>57</v>
      </c>
      <c r="F95" s="10">
        <v>84</v>
      </c>
    </row>
    <row r="96" spans="1:6" x14ac:dyDescent="0.3">
      <c r="A96" s="9" t="s">
        <v>79</v>
      </c>
      <c r="B96" s="8">
        <v>18</v>
      </c>
      <c r="C96" s="8">
        <v>83</v>
      </c>
      <c r="D96" s="8">
        <v>14</v>
      </c>
      <c r="E96" s="8">
        <v>46</v>
      </c>
      <c r="F96" s="6">
        <v>82</v>
      </c>
    </row>
    <row r="97" spans="1:6" x14ac:dyDescent="0.3">
      <c r="A97" s="12" t="s">
        <v>78</v>
      </c>
      <c r="B97" s="11">
        <v>378</v>
      </c>
      <c r="C97" s="11">
        <v>256</v>
      </c>
      <c r="D97" s="11">
        <v>923</v>
      </c>
      <c r="E97" s="11">
        <v>231</v>
      </c>
      <c r="F97" s="10">
        <v>80</v>
      </c>
    </row>
    <row r="98" spans="1:6" x14ac:dyDescent="0.3">
      <c r="A98" s="9" t="s">
        <v>77</v>
      </c>
      <c r="B98" s="8">
        <v>85</v>
      </c>
      <c r="C98" s="8">
        <v>33</v>
      </c>
      <c r="D98" s="8">
        <v>43</v>
      </c>
      <c r="E98" s="8">
        <v>3</v>
      </c>
      <c r="F98" s="6">
        <v>56</v>
      </c>
    </row>
    <row r="99" spans="1:6" x14ac:dyDescent="0.3">
      <c r="A99" s="12" t="s">
        <v>76</v>
      </c>
      <c r="B99" s="11">
        <v>0</v>
      </c>
      <c r="C99" s="11">
        <v>0</v>
      </c>
      <c r="D99" s="11">
        <v>36</v>
      </c>
      <c r="E99" s="11">
        <v>3</v>
      </c>
      <c r="F99" s="10">
        <v>55</v>
      </c>
    </row>
    <row r="100" spans="1:6" x14ac:dyDescent="0.3">
      <c r="A100" s="9" t="s">
        <v>75</v>
      </c>
      <c r="B100" s="8">
        <v>0</v>
      </c>
      <c r="C100" s="8">
        <v>0</v>
      </c>
      <c r="D100" s="8">
        <v>0</v>
      </c>
      <c r="E100" s="8">
        <v>70</v>
      </c>
      <c r="F100" s="6">
        <v>54</v>
      </c>
    </row>
    <row r="101" spans="1:6" x14ac:dyDescent="0.3">
      <c r="A101" s="12" t="s">
        <v>74</v>
      </c>
      <c r="B101" s="11">
        <v>0</v>
      </c>
      <c r="C101" s="11">
        <v>4</v>
      </c>
      <c r="D101" s="11">
        <v>42</v>
      </c>
      <c r="E101" s="11">
        <v>30</v>
      </c>
      <c r="F101" s="4">
        <v>49</v>
      </c>
    </row>
    <row r="102" spans="1:6" x14ac:dyDescent="0.3">
      <c r="A102" s="9" t="s">
        <v>73</v>
      </c>
      <c r="B102" s="8">
        <v>6</v>
      </c>
      <c r="C102" s="8"/>
      <c r="D102" s="8">
        <v>14</v>
      </c>
      <c r="E102" s="8">
        <v>30</v>
      </c>
      <c r="F102" s="6">
        <v>49</v>
      </c>
    </row>
    <row r="103" spans="1:6" x14ac:dyDescent="0.3">
      <c r="A103" s="12" t="s">
        <v>72</v>
      </c>
      <c r="B103" s="11">
        <v>64</v>
      </c>
      <c r="C103" s="11">
        <v>11</v>
      </c>
      <c r="D103" s="11">
        <v>38</v>
      </c>
      <c r="E103" s="11">
        <v>67</v>
      </c>
      <c r="F103" s="10">
        <v>47</v>
      </c>
    </row>
    <row r="104" spans="1:6" x14ac:dyDescent="0.3">
      <c r="A104" s="9" t="s">
        <v>71</v>
      </c>
      <c r="B104" s="8">
        <v>21</v>
      </c>
      <c r="C104" s="8">
        <v>49</v>
      </c>
      <c r="D104" s="8">
        <v>50</v>
      </c>
      <c r="E104" s="8">
        <v>38</v>
      </c>
      <c r="F104" s="6">
        <v>47</v>
      </c>
    </row>
    <row r="105" spans="1:6" x14ac:dyDescent="0.3">
      <c r="A105" s="12" t="s">
        <v>70</v>
      </c>
      <c r="B105" s="11">
        <v>1216</v>
      </c>
      <c r="C105" s="11">
        <v>427</v>
      </c>
      <c r="D105" s="11">
        <v>110</v>
      </c>
      <c r="E105" s="11">
        <v>144</v>
      </c>
      <c r="F105" s="10">
        <v>45</v>
      </c>
    </row>
    <row r="106" spans="1:6" x14ac:dyDescent="0.3">
      <c r="A106" s="9" t="s">
        <v>69</v>
      </c>
      <c r="B106" s="8">
        <v>17</v>
      </c>
      <c r="C106" s="8">
        <v>59</v>
      </c>
      <c r="D106" s="8">
        <v>32</v>
      </c>
      <c r="E106" s="8">
        <v>32</v>
      </c>
      <c r="F106" s="6">
        <v>45</v>
      </c>
    </row>
    <row r="107" spans="1:6" x14ac:dyDescent="0.3">
      <c r="A107" s="12" t="s">
        <v>68</v>
      </c>
      <c r="B107" s="11">
        <v>0</v>
      </c>
      <c r="C107" s="11">
        <v>0</v>
      </c>
      <c r="D107" s="11">
        <v>72</v>
      </c>
      <c r="E107" s="11">
        <v>0</v>
      </c>
      <c r="F107" s="4">
        <v>40</v>
      </c>
    </row>
    <row r="108" spans="1:6" x14ac:dyDescent="0.3">
      <c r="A108" s="9" t="s">
        <v>67</v>
      </c>
      <c r="B108" s="8">
        <v>0</v>
      </c>
      <c r="C108" s="8">
        <v>0</v>
      </c>
      <c r="D108" s="8">
        <v>3</v>
      </c>
      <c r="E108" s="8">
        <v>0</v>
      </c>
      <c r="F108" s="6">
        <v>40</v>
      </c>
    </row>
    <row r="109" spans="1:6" x14ac:dyDescent="0.3">
      <c r="A109" s="12" t="s">
        <v>66</v>
      </c>
      <c r="B109" s="11">
        <v>55</v>
      </c>
      <c r="C109" s="11">
        <v>49</v>
      </c>
      <c r="D109" s="11">
        <v>63</v>
      </c>
      <c r="E109" s="11">
        <v>60</v>
      </c>
      <c r="F109" s="10">
        <v>39</v>
      </c>
    </row>
    <row r="110" spans="1:6" x14ac:dyDescent="0.3">
      <c r="A110" s="9" t="s">
        <v>65</v>
      </c>
      <c r="B110" s="8">
        <v>3049</v>
      </c>
      <c r="C110" s="8">
        <v>609</v>
      </c>
      <c r="D110" s="8">
        <v>644</v>
      </c>
      <c r="E110" s="8">
        <v>365</v>
      </c>
      <c r="F110" s="6">
        <v>37</v>
      </c>
    </row>
    <row r="111" spans="1:6" x14ac:dyDescent="0.3">
      <c r="A111" s="12" t="s">
        <v>64</v>
      </c>
      <c r="B111" s="11">
        <v>22</v>
      </c>
      <c r="C111" s="11">
        <v>26</v>
      </c>
      <c r="D111" s="11">
        <v>0</v>
      </c>
      <c r="E111" s="11">
        <v>30</v>
      </c>
      <c r="F111" s="10">
        <v>33</v>
      </c>
    </row>
    <row r="112" spans="1:6" x14ac:dyDescent="0.3">
      <c r="A112" s="9" t="s">
        <v>63</v>
      </c>
      <c r="B112" s="8">
        <v>72</v>
      </c>
      <c r="C112" s="8">
        <v>13</v>
      </c>
      <c r="D112" s="8">
        <v>20</v>
      </c>
      <c r="E112" s="8">
        <v>17</v>
      </c>
      <c r="F112" s="6">
        <v>28</v>
      </c>
    </row>
    <row r="113" spans="1:6" x14ac:dyDescent="0.3">
      <c r="A113" s="12" t="s">
        <v>62</v>
      </c>
      <c r="B113" s="11">
        <v>20</v>
      </c>
      <c r="C113" s="11">
        <v>21</v>
      </c>
      <c r="D113" s="11">
        <v>18</v>
      </c>
      <c r="E113" s="11">
        <v>19</v>
      </c>
      <c r="F113" s="10">
        <v>26</v>
      </c>
    </row>
    <row r="114" spans="1:6" x14ac:dyDescent="0.3">
      <c r="A114" s="9" t="s">
        <v>61</v>
      </c>
      <c r="B114" s="8">
        <v>9</v>
      </c>
      <c r="C114" s="8">
        <v>53</v>
      </c>
      <c r="D114" s="8">
        <v>59</v>
      </c>
      <c r="E114" s="8">
        <v>19</v>
      </c>
      <c r="F114" s="6">
        <v>25</v>
      </c>
    </row>
    <row r="115" spans="1:6" x14ac:dyDescent="0.3">
      <c r="A115" s="12" t="s">
        <v>60</v>
      </c>
      <c r="B115" s="11">
        <v>9</v>
      </c>
      <c r="C115" s="11">
        <v>7</v>
      </c>
      <c r="D115" s="11">
        <v>14</v>
      </c>
      <c r="E115" s="11">
        <v>35</v>
      </c>
      <c r="F115" s="10">
        <v>24</v>
      </c>
    </row>
    <row r="116" spans="1:6" x14ac:dyDescent="0.3">
      <c r="A116" s="9" t="s">
        <v>59</v>
      </c>
      <c r="B116" s="8">
        <v>2</v>
      </c>
      <c r="C116" s="8">
        <v>0</v>
      </c>
      <c r="D116" s="8">
        <v>9</v>
      </c>
      <c r="E116" s="8">
        <v>31</v>
      </c>
      <c r="F116" s="6">
        <v>24</v>
      </c>
    </row>
    <row r="117" spans="1:6" x14ac:dyDescent="0.3">
      <c r="A117" s="12" t="s">
        <v>58</v>
      </c>
      <c r="B117" s="11">
        <v>417</v>
      </c>
      <c r="C117" s="11">
        <v>254</v>
      </c>
      <c r="D117" s="11">
        <v>271</v>
      </c>
      <c r="E117" s="11">
        <v>123</v>
      </c>
      <c r="F117" s="10">
        <v>23</v>
      </c>
    </row>
    <row r="118" spans="1:6" x14ac:dyDescent="0.3">
      <c r="A118" s="9" t="s">
        <v>57</v>
      </c>
      <c r="B118" s="8">
        <v>0</v>
      </c>
      <c r="C118" s="8">
        <v>0</v>
      </c>
      <c r="D118" s="8">
        <v>1</v>
      </c>
      <c r="E118" s="8">
        <v>3</v>
      </c>
      <c r="F118" s="6">
        <v>22</v>
      </c>
    </row>
    <row r="119" spans="1:6" x14ac:dyDescent="0.3">
      <c r="A119" s="12" t="s">
        <v>56</v>
      </c>
      <c r="B119" s="11">
        <v>3</v>
      </c>
      <c r="C119" s="11">
        <v>6</v>
      </c>
      <c r="D119" s="11">
        <v>0</v>
      </c>
      <c r="E119" s="11">
        <v>8</v>
      </c>
      <c r="F119" s="10">
        <v>21</v>
      </c>
    </row>
    <row r="120" spans="1:6" x14ac:dyDescent="0.3">
      <c r="A120" s="9" t="s">
        <v>55</v>
      </c>
      <c r="B120" s="8">
        <v>1</v>
      </c>
      <c r="C120" s="8">
        <v>1</v>
      </c>
      <c r="D120" s="8">
        <v>2</v>
      </c>
      <c r="E120" s="8">
        <v>2</v>
      </c>
      <c r="F120" s="6">
        <v>20</v>
      </c>
    </row>
    <row r="121" spans="1:6" x14ac:dyDescent="0.3">
      <c r="A121" s="12" t="s">
        <v>54</v>
      </c>
      <c r="B121" s="11">
        <v>10</v>
      </c>
      <c r="C121" s="11">
        <v>0</v>
      </c>
      <c r="D121" s="11">
        <v>120</v>
      </c>
      <c r="E121" s="11">
        <v>1</v>
      </c>
      <c r="F121" s="10">
        <v>16</v>
      </c>
    </row>
    <row r="122" spans="1:6" x14ac:dyDescent="0.3">
      <c r="A122" s="9" t="s">
        <v>53</v>
      </c>
      <c r="B122" s="8">
        <v>0</v>
      </c>
      <c r="C122" s="8">
        <v>1</v>
      </c>
      <c r="D122" s="8">
        <v>0</v>
      </c>
      <c r="E122" s="8">
        <v>7</v>
      </c>
      <c r="F122" s="6">
        <v>14</v>
      </c>
    </row>
    <row r="123" spans="1:6" x14ac:dyDescent="0.3">
      <c r="A123" s="12" t="s">
        <v>52</v>
      </c>
      <c r="B123" s="11">
        <v>38</v>
      </c>
      <c r="C123" s="11">
        <v>13</v>
      </c>
      <c r="D123" s="11">
        <v>13</v>
      </c>
      <c r="E123" s="11">
        <v>9</v>
      </c>
      <c r="F123" s="10">
        <v>12</v>
      </c>
    </row>
    <row r="124" spans="1:6" x14ac:dyDescent="0.3">
      <c r="A124" s="9" t="s">
        <v>51</v>
      </c>
      <c r="B124" s="8">
        <v>0</v>
      </c>
      <c r="C124" s="8">
        <v>0</v>
      </c>
      <c r="D124" s="8">
        <v>1</v>
      </c>
      <c r="E124" s="8">
        <v>2</v>
      </c>
      <c r="F124" s="6">
        <v>12</v>
      </c>
    </row>
    <row r="125" spans="1:6" x14ac:dyDescent="0.3">
      <c r="A125" s="12" t="s">
        <v>50</v>
      </c>
      <c r="B125" s="11">
        <v>0</v>
      </c>
      <c r="C125" s="11">
        <v>0</v>
      </c>
      <c r="D125" s="11">
        <v>1</v>
      </c>
      <c r="E125" s="11">
        <v>1</v>
      </c>
      <c r="F125" s="10">
        <v>12</v>
      </c>
    </row>
    <row r="126" spans="1:6" x14ac:dyDescent="0.3">
      <c r="A126" s="9" t="s">
        <v>49</v>
      </c>
      <c r="B126" s="7">
        <v>9</v>
      </c>
      <c r="C126" s="8"/>
      <c r="D126" s="8"/>
      <c r="E126" s="7">
        <v>11</v>
      </c>
      <c r="F126" s="7">
        <v>11</v>
      </c>
    </row>
    <row r="127" spans="1:6" x14ac:dyDescent="0.3">
      <c r="A127" s="12" t="s">
        <v>48</v>
      </c>
      <c r="B127" s="11">
        <v>0</v>
      </c>
      <c r="C127" s="11">
        <v>5</v>
      </c>
      <c r="D127" s="11">
        <v>0</v>
      </c>
      <c r="E127" s="11">
        <v>5</v>
      </c>
      <c r="F127" s="10">
        <v>9</v>
      </c>
    </row>
    <row r="128" spans="1:6" x14ac:dyDescent="0.3">
      <c r="A128" s="9" t="s">
        <v>47</v>
      </c>
      <c r="B128" s="8">
        <v>0</v>
      </c>
      <c r="C128" s="8">
        <v>0</v>
      </c>
      <c r="D128" s="8">
        <v>0</v>
      </c>
      <c r="E128" s="8">
        <v>3</v>
      </c>
      <c r="F128" s="7">
        <v>8</v>
      </c>
    </row>
    <row r="129" spans="1:6" x14ac:dyDescent="0.3">
      <c r="A129" s="12" t="s">
        <v>46</v>
      </c>
      <c r="B129" s="11">
        <v>3</v>
      </c>
      <c r="C129" s="11">
        <v>6</v>
      </c>
      <c r="D129" s="11">
        <v>6</v>
      </c>
      <c r="E129" s="11">
        <v>3</v>
      </c>
      <c r="F129" s="10">
        <v>8</v>
      </c>
    </row>
    <row r="130" spans="1:6" x14ac:dyDescent="0.3">
      <c r="A130" s="9" t="s">
        <v>45</v>
      </c>
      <c r="B130" s="8"/>
      <c r="C130" s="8"/>
      <c r="D130" s="8"/>
      <c r="E130" s="7">
        <v>3</v>
      </c>
      <c r="F130" s="7">
        <v>8</v>
      </c>
    </row>
    <row r="131" spans="1:6" x14ac:dyDescent="0.3">
      <c r="A131" s="12" t="s">
        <v>44</v>
      </c>
      <c r="B131" s="11">
        <v>0</v>
      </c>
      <c r="C131" s="11">
        <v>1</v>
      </c>
      <c r="D131" s="11">
        <v>0</v>
      </c>
      <c r="E131" s="11">
        <v>19</v>
      </c>
      <c r="F131" s="10">
        <v>8</v>
      </c>
    </row>
    <row r="132" spans="1:6" x14ac:dyDescent="0.3">
      <c r="A132" s="9" t="s">
        <v>43</v>
      </c>
      <c r="B132" s="8">
        <v>0</v>
      </c>
      <c r="C132" s="8">
        <v>0</v>
      </c>
      <c r="D132" s="8">
        <v>0</v>
      </c>
      <c r="E132" s="8">
        <v>2</v>
      </c>
      <c r="F132" s="6">
        <v>6</v>
      </c>
    </row>
    <row r="133" spans="1:6" x14ac:dyDescent="0.3">
      <c r="A133" s="12" t="s">
        <v>42</v>
      </c>
      <c r="B133" s="11">
        <v>0</v>
      </c>
      <c r="C133" s="11">
        <v>42</v>
      </c>
      <c r="D133" s="11">
        <v>3</v>
      </c>
      <c r="E133" s="11">
        <v>11</v>
      </c>
      <c r="F133" s="10">
        <v>6</v>
      </c>
    </row>
    <row r="134" spans="1:6" x14ac:dyDescent="0.3">
      <c r="A134" s="9" t="s">
        <v>41</v>
      </c>
      <c r="B134" s="8">
        <v>0</v>
      </c>
      <c r="C134" s="8">
        <v>1</v>
      </c>
      <c r="D134" s="7">
        <v>1</v>
      </c>
      <c r="E134" s="8"/>
      <c r="F134" s="7">
        <v>5</v>
      </c>
    </row>
    <row r="135" spans="1:6" x14ac:dyDescent="0.3">
      <c r="A135" s="12" t="s">
        <v>40</v>
      </c>
      <c r="B135" s="11">
        <v>0</v>
      </c>
      <c r="C135" s="11">
        <v>1</v>
      </c>
      <c r="D135" s="11">
        <v>2</v>
      </c>
      <c r="E135" s="11">
        <v>1</v>
      </c>
      <c r="F135" s="10">
        <v>3</v>
      </c>
    </row>
    <row r="136" spans="1:6" x14ac:dyDescent="0.3">
      <c r="A136" s="9" t="s">
        <v>39</v>
      </c>
      <c r="B136" s="8">
        <v>0</v>
      </c>
      <c r="C136" s="8">
        <v>1</v>
      </c>
      <c r="D136" s="8">
        <v>1</v>
      </c>
      <c r="E136" s="8">
        <v>3</v>
      </c>
      <c r="F136" s="6">
        <v>3</v>
      </c>
    </row>
    <row r="137" spans="1:6" x14ac:dyDescent="0.3">
      <c r="A137" s="12" t="s">
        <v>38</v>
      </c>
      <c r="B137" s="11"/>
      <c r="C137" s="4">
        <v>145</v>
      </c>
      <c r="D137" s="4">
        <v>23</v>
      </c>
      <c r="E137" s="4">
        <v>9</v>
      </c>
      <c r="F137" s="4">
        <v>3</v>
      </c>
    </row>
    <row r="138" spans="1:6" x14ac:dyDescent="0.3">
      <c r="A138" s="9" t="s">
        <v>37</v>
      </c>
      <c r="B138" s="8">
        <v>369</v>
      </c>
      <c r="C138" s="8">
        <v>2</v>
      </c>
      <c r="D138" s="8">
        <v>133</v>
      </c>
      <c r="E138" s="8">
        <v>59</v>
      </c>
      <c r="F138" s="6">
        <v>2</v>
      </c>
    </row>
    <row r="139" spans="1:6" x14ac:dyDescent="0.3">
      <c r="A139" s="12" t="s">
        <v>36</v>
      </c>
      <c r="B139" s="11">
        <v>1</v>
      </c>
      <c r="C139" s="11">
        <v>0</v>
      </c>
      <c r="D139" s="11">
        <v>1</v>
      </c>
      <c r="E139" s="11">
        <v>1</v>
      </c>
      <c r="F139" s="10">
        <v>2</v>
      </c>
    </row>
    <row r="140" spans="1:6" x14ac:dyDescent="0.3">
      <c r="A140" s="9" t="s">
        <v>35</v>
      </c>
      <c r="B140" s="8">
        <v>0</v>
      </c>
      <c r="C140" s="8">
        <v>5</v>
      </c>
      <c r="D140" s="8">
        <v>1</v>
      </c>
      <c r="E140" s="8">
        <v>21</v>
      </c>
      <c r="F140" s="6">
        <v>2</v>
      </c>
    </row>
    <row r="141" spans="1:6" x14ac:dyDescent="0.3">
      <c r="A141" s="12" t="s">
        <v>34</v>
      </c>
      <c r="B141" s="11">
        <v>0</v>
      </c>
      <c r="C141" s="11">
        <v>0</v>
      </c>
      <c r="D141" s="11">
        <v>0</v>
      </c>
      <c r="E141" s="11">
        <v>0</v>
      </c>
      <c r="F141" s="10">
        <v>1</v>
      </c>
    </row>
    <row r="142" spans="1:6" x14ac:dyDescent="0.3">
      <c r="A142" s="9" t="s">
        <v>33</v>
      </c>
      <c r="B142" s="8">
        <v>0</v>
      </c>
      <c r="C142" s="8">
        <v>2</v>
      </c>
      <c r="D142" s="8">
        <v>0</v>
      </c>
      <c r="E142" s="8">
        <v>0</v>
      </c>
      <c r="F142" s="6">
        <v>1</v>
      </c>
    </row>
    <row r="143" spans="1:6" x14ac:dyDescent="0.3">
      <c r="A143" s="12" t="s">
        <v>32</v>
      </c>
      <c r="B143" s="11"/>
      <c r="C143" s="11"/>
      <c r="D143" s="11"/>
      <c r="E143" s="11"/>
      <c r="F143" s="4">
        <v>1</v>
      </c>
    </row>
    <row r="144" spans="1:6" x14ac:dyDescent="0.3">
      <c r="A144" s="9" t="s">
        <v>31</v>
      </c>
      <c r="B144" s="8">
        <v>0</v>
      </c>
      <c r="C144" s="8">
        <v>0</v>
      </c>
      <c r="D144" s="8">
        <v>22</v>
      </c>
      <c r="E144" s="8">
        <v>7</v>
      </c>
      <c r="F144" s="6">
        <v>1</v>
      </c>
    </row>
    <row r="145" spans="1:6" x14ac:dyDescent="0.3">
      <c r="A145" s="12" t="s">
        <v>30</v>
      </c>
      <c r="B145" s="4">
        <v>144</v>
      </c>
      <c r="C145" s="4">
        <v>293</v>
      </c>
      <c r="D145" s="4">
        <v>189</v>
      </c>
      <c r="E145" s="4">
        <v>785</v>
      </c>
      <c r="F145" s="4">
        <v>1</v>
      </c>
    </row>
    <row r="146" spans="1:6" x14ac:dyDescent="0.3">
      <c r="A146" s="9" t="s">
        <v>29</v>
      </c>
      <c r="B146" s="8">
        <v>28</v>
      </c>
      <c r="C146" s="8">
        <v>9</v>
      </c>
      <c r="D146" s="8">
        <v>3</v>
      </c>
      <c r="E146" s="8">
        <v>11</v>
      </c>
      <c r="F146" s="6">
        <v>1</v>
      </c>
    </row>
    <row r="147" spans="1:6" x14ac:dyDescent="0.3">
      <c r="A147" s="12" t="s">
        <v>28</v>
      </c>
      <c r="B147" s="11">
        <v>0</v>
      </c>
      <c r="C147" s="11">
        <v>0</v>
      </c>
      <c r="D147" s="11">
        <v>48</v>
      </c>
      <c r="E147" s="11">
        <v>0</v>
      </c>
      <c r="F147" s="10">
        <v>0</v>
      </c>
    </row>
    <row r="148" spans="1:6" x14ac:dyDescent="0.3">
      <c r="A148" s="9" t="s">
        <v>27</v>
      </c>
      <c r="B148" s="8">
        <v>37</v>
      </c>
      <c r="C148" s="8">
        <v>1</v>
      </c>
      <c r="D148" s="8">
        <v>0</v>
      </c>
      <c r="E148" s="8">
        <v>0</v>
      </c>
      <c r="F148" s="6">
        <v>0</v>
      </c>
    </row>
    <row r="149" spans="1:6" x14ac:dyDescent="0.3">
      <c r="A149" s="12" t="s">
        <v>26</v>
      </c>
      <c r="B149" s="11">
        <v>1</v>
      </c>
      <c r="C149" s="11">
        <v>1</v>
      </c>
      <c r="D149" s="11">
        <v>0</v>
      </c>
      <c r="E149" s="11">
        <v>1</v>
      </c>
      <c r="F149" s="10">
        <v>0</v>
      </c>
    </row>
    <row r="150" spans="1:6" x14ac:dyDescent="0.3">
      <c r="A150" s="9" t="s">
        <v>25</v>
      </c>
      <c r="B150" s="8">
        <v>0</v>
      </c>
      <c r="C150" s="8">
        <v>0</v>
      </c>
      <c r="D150" s="8">
        <v>0</v>
      </c>
      <c r="E150" s="8">
        <v>1</v>
      </c>
      <c r="F150" s="6">
        <v>0</v>
      </c>
    </row>
    <row r="151" spans="1:6" x14ac:dyDescent="0.3">
      <c r="A151" s="12" t="s">
        <v>24</v>
      </c>
      <c r="B151" s="11">
        <v>4</v>
      </c>
      <c r="C151" s="11">
        <v>0</v>
      </c>
      <c r="D151" s="11">
        <v>1</v>
      </c>
      <c r="E151" s="11">
        <v>0</v>
      </c>
      <c r="F151" s="10">
        <v>0</v>
      </c>
    </row>
    <row r="152" spans="1:6" x14ac:dyDescent="0.3">
      <c r="A152" s="9" t="s">
        <v>23</v>
      </c>
      <c r="B152" s="8">
        <v>1</v>
      </c>
      <c r="C152" s="8">
        <v>0</v>
      </c>
      <c r="D152" s="8">
        <v>0</v>
      </c>
      <c r="E152" s="8">
        <v>0</v>
      </c>
      <c r="F152" s="6">
        <v>0</v>
      </c>
    </row>
    <row r="153" spans="1:6" x14ac:dyDescent="0.3">
      <c r="A153" s="12" t="s">
        <v>22</v>
      </c>
      <c r="B153" s="11">
        <v>0</v>
      </c>
      <c r="C153" s="11">
        <v>1</v>
      </c>
      <c r="D153" s="11">
        <v>0</v>
      </c>
      <c r="E153" s="11">
        <v>1</v>
      </c>
      <c r="F153" s="10">
        <v>0</v>
      </c>
    </row>
    <row r="154" spans="1:6" x14ac:dyDescent="0.3">
      <c r="A154" s="9" t="s">
        <v>21</v>
      </c>
      <c r="B154" s="8">
        <v>0</v>
      </c>
      <c r="C154" s="8">
        <v>1</v>
      </c>
      <c r="D154" s="8">
        <v>0</v>
      </c>
      <c r="E154" s="8">
        <v>0</v>
      </c>
      <c r="F154" s="6">
        <v>0</v>
      </c>
    </row>
    <row r="155" spans="1:6" x14ac:dyDescent="0.3">
      <c r="A155" s="12" t="s">
        <v>20</v>
      </c>
      <c r="B155" s="11">
        <v>0</v>
      </c>
      <c r="C155" s="11">
        <v>1</v>
      </c>
      <c r="D155" s="11">
        <v>0</v>
      </c>
      <c r="E155" s="11">
        <v>0</v>
      </c>
      <c r="F155" s="10">
        <v>0</v>
      </c>
    </row>
    <row r="156" spans="1:6" x14ac:dyDescent="0.3">
      <c r="A156" s="9" t="s">
        <v>19</v>
      </c>
      <c r="B156" s="8">
        <v>0</v>
      </c>
      <c r="C156" s="8">
        <v>0</v>
      </c>
      <c r="D156" s="8">
        <v>23</v>
      </c>
      <c r="E156" s="8">
        <v>0</v>
      </c>
      <c r="F156" s="6">
        <v>0</v>
      </c>
    </row>
    <row r="157" spans="1:6" x14ac:dyDescent="0.3">
      <c r="A157" s="12" t="s">
        <v>18</v>
      </c>
      <c r="B157" s="11"/>
      <c r="C157" s="11"/>
      <c r="D157" s="11"/>
      <c r="E157" s="4">
        <v>13</v>
      </c>
      <c r="F157" s="10"/>
    </row>
    <row r="158" spans="1:6" x14ac:dyDescent="0.3">
      <c r="A158" s="9" t="s">
        <v>17</v>
      </c>
      <c r="B158" s="7">
        <v>8</v>
      </c>
      <c r="C158" s="8"/>
      <c r="D158" s="8"/>
      <c r="E158" s="8"/>
      <c r="F158" s="6"/>
    </row>
    <row r="159" spans="1:6" x14ac:dyDescent="0.3">
      <c r="A159" s="12" t="s">
        <v>16</v>
      </c>
      <c r="B159" s="11">
        <v>0</v>
      </c>
      <c r="C159" s="11">
        <v>0</v>
      </c>
      <c r="D159" s="11">
        <v>0</v>
      </c>
      <c r="E159" s="11">
        <v>4</v>
      </c>
      <c r="F159" s="10"/>
    </row>
    <row r="160" spans="1:6" x14ac:dyDescent="0.3">
      <c r="A160" s="9" t="s">
        <v>15</v>
      </c>
      <c r="B160" s="8">
        <v>0</v>
      </c>
      <c r="C160" s="8">
        <v>0</v>
      </c>
      <c r="D160" s="8">
        <v>0</v>
      </c>
      <c r="E160" s="8">
        <v>7</v>
      </c>
      <c r="F160" s="6"/>
    </row>
    <row r="161" spans="1:6" x14ac:dyDescent="0.3">
      <c r="A161" s="12" t="s">
        <v>14</v>
      </c>
      <c r="B161" s="11"/>
      <c r="C161" s="11"/>
      <c r="D161" s="11"/>
      <c r="E161" s="4">
        <v>1</v>
      </c>
      <c r="F161" s="10"/>
    </row>
    <row r="162" spans="1:6" x14ac:dyDescent="0.3">
      <c r="A162" s="9" t="s">
        <v>13</v>
      </c>
      <c r="B162" s="8">
        <v>1</v>
      </c>
      <c r="C162" s="8">
        <v>0</v>
      </c>
      <c r="D162" s="8">
        <v>1</v>
      </c>
      <c r="E162" s="8"/>
      <c r="F162" s="6"/>
    </row>
    <row r="163" spans="1:6" x14ac:dyDescent="0.3">
      <c r="A163" s="12" t="s">
        <v>12</v>
      </c>
      <c r="B163" s="11">
        <v>1813</v>
      </c>
      <c r="C163" s="11">
        <v>1289</v>
      </c>
      <c r="D163" s="11">
        <v>342</v>
      </c>
      <c r="E163" s="11">
        <v>1589</v>
      </c>
      <c r="F163" s="10"/>
    </row>
    <row r="164" spans="1:6" x14ac:dyDescent="0.3">
      <c r="A164" s="9" t="s">
        <v>11</v>
      </c>
      <c r="B164" s="8"/>
      <c r="C164" s="8"/>
      <c r="D164" s="7">
        <v>17</v>
      </c>
      <c r="E164" s="7">
        <v>1</v>
      </c>
      <c r="F164" s="6"/>
    </row>
    <row r="165" spans="1:6" x14ac:dyDescent="0.3">
      <c r="A165" s="12" t="s">
        <v>10</v>
      </c>
      <c r="B165" s="11"/>
      <c r="C165" s="11"/>
      <c r="D165" s="11"/>
      <c r="E165" s="4">
        <v>1</v>
      </c>
      <c r="F165" s="10"/>
    </row>
    <row r="166" spans="1:6" x14ac:dyDescent="0.3">
      <c r="A166" s="9" t="s">
        <v>9</v>
      </c>
      <c r="B166" s="8">
        <v>21</v>
      </c>
      <c r="C166" s="8">
        <v>0</v>
      </c>
      <c r="D166" s="8">
        <v>12</v>
      </c>
      <c r="E166" s="8">
        <v>0</v>
      </c>
      <c r="F166" s="6"/>
    </row>
    <row r="167" spans="1:6" x14ac:dyDescent="0.3">
      <c r="A167" s="12" t="s">
        <v>8</v>
      </c>
      <c r="B167" s="11"/>
      <c r="C167" s="11">
        <v>0</v>
      </c>
      <c r="D167" s="11">
        <v>2</v>
      </c>
      <c r="E167" s="11"/>
      <c r="F167" s="10"/>
    </row>
    <row r="168" spans="1:6" x14ac:dyDescent="0.3">
      <c r="A168" s="9" t="s">
        <v>7</v>
      </c>
      <c r="B168" s="8">
        <v>2</v>
      </c>
      <c r="C168" s="8">
        <v>3</v>
      </c>
      <c r="D168" s="8"/>
      <c r="E168" s="7">
        <v>3</v>
      </c>
      <c r="F168" s="6"/>
    </row>
    <row r="169" spans="1:6" x14ac:dyDescent="0.3">
      <c r="A169" s="12" t="s">
        <v>6</v>
      </c>
      <c r="B169" s="11">
        <v>10</v>
      </c>
      <c r="C169" s="11">
        <v>4</v>
      </c>
      <c r="D169" s="11">
        <v>5</v>
      </c>
      <c r="E169" s="4">
        <v>4</v>
      </c>
      <c r="F169" s="10"/>
    </row>
    <row r="170" spans="1:6" x14ac:dyDescent="0.3">
      <c r="A170" s="9" t="s">
        <v>5</v>
      </c>
      <c r="B170" s="8">
        <v>131</v>
      </c>
      <c r="C170" s="8">
        <v>0</v>
      </c>
      <c r="D170" s="8">
        <v>12</v>
      </c>
      <c r="E170" s="8">
        <v>74</v>
      </c>
      <c r="F170" s="6"/>
    </row>
    <row r="171" spans="1:6" x14ac:dyDescent="0.3">
      <c r="A171" s="12" t="s">
        <v>4</v>
      </c>
      <c r="B171" s="11"/>
      <c r="C171" s="11"/>
      <c r="D171" s="4">
        <v>6</v>
      </c>
      <c r="E171" s="11"/>
      <c r="F171" s="10"/>
    </row>
    <row r="172" spans="1:6" x14ac:dyDescent="0.3">
      <c r="A172" s="9" t="s">
        <v>3</v>
      </c>
      <c r="B172" s="8">
        <v>9</v>
      </c>
      <c r="C172" s="8">
        <v>0</v>
      </c>
      <c r="D172" s="8">
        <v>0</v>
      </c>
      <c r="E172" s="8">
        <v>0</v>
      </c>
      <c r="F172" s="6"/>
    </row>
    <row r="173" spans="1:6" x14ac:dyDescent="0.3">
      <c r="A173" s="12" t="s">
        <v>2</v>
      </c>
      <c r="B173" s="11">
        <v>31</v>
      </c>
      <c r="C173" s="11"/>
      <c r="D173" s="4">
        <v>1</v>
      </c>
      <c r="E173" s="11"/>
      <c r="F173" s="10"/>
    </row>
    <row r="174" spans="1:6" x14ac:dyDescent="0.3">
      <c r="A174" s="9" t="s">
        <v>1</v>
      </c>
      <c r="B174" s="8">
        <v>962</v>
      </c>
      <c r="C174" s="8">
        <v>1483</v>
      </c>
      <c r="D174" s="8">
        <v>1997</v>
      </c>
      <c r="E174" s="7">
        <v>257</v>
      </c>
      <c r="F174" s="6"/>
    </row>
    <row r="175" spans="1:6" x14ac:dyDescent="0.3">
      <c r="A175" s="5" t="s">
        <v>0</v>
      </c>
      <c r="B175" s="4">
        <v>44</v>
      </c>
      <c r="C175" s="3"/>
      <c r="D175" s="3"/>
      <c r="E175" s="3"/>
      <c r="F175" s="2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A976-427A-46EA-889A-F83D0EF521AB}">
  <dimension ref="A1:F90"/>
  <sheetViews>
    <sheetView showGridLines="0" workbookViewId="0">
      <selection activeCell="B4" sqref="B4"/>
    </sheetView>
  </sheetViews>
  <sheetFormatPr defaultRowHeight="14.4" x14ac:dyDescent="0.3"/>
  <cols>
    <col min="1" max="1" width="35.5546875" style="1" bestFit="1" customWidth="1"/>
    <col min="2" max="6" width="17.44140625" style="1" bestFit="1" customWidth="1"/>
    <col min="7" max="16384" width="8.88671875" style="1"/>
  </cols>
  <sheetData>
    <row r="1" spans="1:6" x14ac:dyDescent="0.3">
      <c r="A1" s="16" t="s">
        <v>179</v>
      </c>
      <c r="B1" s="15" t="s">
        <v>182</v>
      </c>
      <c r="C1" s="15" t="s">
        <v>183</v>
      </c>
      <c r="D1" s="15" t="s">
        <v>184</v>
      </c>
      <c r="E1" s="15" t="s">
        <v>185</v>
      </c>
      <c r="F1" s="14" t="s">
        <v>186</v>
      </c>
    </row>
    <row r="2" spans="1:6" x14ac:dyDescent="0.3">
      <c r="A2" s="9" t="s">
        <v>170</v>
      </c>
      <c r="B2" s="8">
        <v>37950</v>
      </c>
      <c r="C2" s="8">
        <v>39409</v>
      </c>
      <c r="D2" s="8">
        <v>37478</v>
      </c>
      <c r="E2" s="8">
        <v>28150</v>
      </c>
      <c r="F2" s="6">
        <v>37458</v>
      </c>
    </row>
    <row r="3" spans="1:6" x14ac:dyDescent="0.3">
      <c r="A3" s="12" t="s">
        <v>166</v>
      </c>
      <c r="B3" s="11">
        <v>21593</v>
      </c>
      <c r="C3" s="11">
        <v>22153</v>
      </c>
      <c r="D3" s="11">
        <v>17879</v>
      </c>
      <c r="E3" s="11">
        <v>26135</v>
      </c>
      <c r="F3" s="10">
        <v>30147</v>
      </c>
    </row>
    <row r="4" spans="1:6" x14ac:dyDescent="0.3">
      <c r="A4" s="9" t="s">
        <v>168</v>
      </c>
      <c r="B4" s="8">
        <v>24047</v>
      </c>
      <c r="C4" s="8">
        <v>23761</v>
      </c>
      <c r="D4" s="8">
        <v>25742</v>
      </c>
      <c r="E4" s="8">
        <v>19937</v>
      </c>
      <c r="F4" s="6">
        <v>26451</v>
      </c>
    </row>
    <row r="5" spans="1:6" x14ac:dyDescent="0.3">
      <c r="A5" s="12" t="s">
        <v>165</v>
      </c>
      <c r="B5" s="11">
        <v>20817</v>
      </c>
      <c r="C5" s="11">
        <v>16898</v>
      </c>
      <c r="D5" s="11">
        <v>14694</v>
      </c>
      <c r="E5" s="11">
        <v>17861</v>
      </c>
      <c r="F5" s="10">
        <v>18773</v>
      </c>
    </row>
    <row r="6" spans="1:6" x14ac:dyDescent="0.3">
      <c r="A6" s="9" t="s">
        <v>158</v>
      </c>
      <c r="B6" s="8">
        <v>9470</v>
      </c>
      <c r="C6" s="8">
        <v>7405</v>
      </c>
      <c r="D6" s="8">
        <v>8251</v>
      </c>
      <c r="E6" s="8">
        <v>9804</v>
      </c>
      <c r="F6" s="6">
        <v>11813</v>
      </c>
    </row>
    <row r="7" spans="1:6" x14ac:dyDescent="0.3">
      <c r="A7" s="12" t="s">
        <v>160</v>
      </c>
      <c r="B7" s="11">
        <v>11194</v>
      </c>
      <c r="C7" s="11">
        <v>14365</v>
      </c>
      <c r="D7" s="11">
        <v>12690</v>
      </c>
      <c r="E7" s="11">
        <v>9887</v>
      </c>
      <c r="F7" s="10">
        <v>9458</v>
      </c>
    </row>
    <row r="8" spans="1:6" x14ac:dyDescent="0.3">
      <c r="A8" s="9" t="s">
        <v>156</v>
      </c>
      <c r="B8" s="8">
        <v>4866</v>
      </c>
      <c r="C8" s="8">
        <v>7039</v>
      </c>
      <c r="D8" s="8">
        <v>8415</v>
      </c>
      <c r="E8" s="8">
        <v>6722</v>
      </c>
      <c r="F8" s="6">
        <v>5695</v>
      </c>
    </row>
    <row r="9" spans="1:6" x14ac:dyDescent="0.3">
      <c r="A9" s="12" t="s">
        <v>155</v>
      </c>
      <c r="B9" s="11">
        <v>5393</v>
      </c>
      <c r="C9" s="11">
        <v>5221</v>
      </c>
      <c r="D9" s="11">
        <v>4195</v>
      </c>
      <c r="E9" s="11">
        <v>5032</v>
      </c>
      <c r="F9" s="10">
        <v>4897</v>
      </c>
    </row>
    <row r="10" spans="1:6" x14ac:dyDescent="0.3">
      <c r="A10" s="9" t="s">
        <v>147</v>
      </c>
      <c r="B10" s="8">
        <v>2945</v>
      </c>
      <c r="C10" s="8">
        <v>2611</v>
      </c>
      <c r="D10" s="8">
        <v>2568</v>
      </c>
      <c r="E10" s="8">
        <v>3631</v>
      </c>
      <c r="F10" s="6">
        <v>3215</v>
      </c>
    </row>
    <row r="11" spans="1:6" x14ac:dyDescent="0.3">
      <c r="A11" s="12" t="s">
        <v>146</v>
      </c>
      <c r="B11" s="11">
        <v>2509</v>
      </c>
      <c r="C11" s="11">
        <v>2445</v>
      </c>
      <c r="D11" s="11">
        <v>2338</v>
      </c>
      <c r="E11" s="11">
        <v>2571</v>
      </c>
      <c r="F11" s="10">
        <v>3117</v>
      </c>
    </row>
    <row r="12" spans="1:6" x14ac:dyDescent="0.3">
      <c r="A12" s="9" t="s">
        <v>150</v>
      </c>
      <c r="B12" s="8">
        <v>3906</v>
      </c>
      <c r="C12" s="8">
        <v>3143</v>
      </c>
      <c r="D12" s="8">
        <v>3738</v>
      </c>
      <c r="E12" s="8">
        <v>2754</v>
      </c>
      <c r="F12" s="6">
        <v>2880</v>
      </c>
    </row>
    <row r="13" spans="1:6" x14ac:dyDescent="0.3">
      <c r="A13" s="12" t="s">
        <v>144</v>
      </c>
      <c r="B13" s="11">
        <v>3002</v>
      </c>
      <c r="C13" s="11">
        <v>1617</v>
      </c>
      <c r="D13" s="11">
        <v>1391</v>
      </c>
      <c r="E13" s="11">
        <v>1872</v>
      </c>
      <c r="F13" s="10">
        <v>2418</v>
      </c>
    </row>
    <row r="14" spans="1:6" x14ac:dyDescent="0.3">
      <c r="A14" s="9" t="s">
        <v>138</v>
      </c>
      <c r="B14" s="8">
        <v>2050</v>
      </c>
      <c r="C14" s="8">
        <v>1732</v>
      </c>
      <c r="D14" s="8">
        <v>1714</v>
      </c>
      <c r="E14" s="8">
        <v>1273</v>
      </c>
      <c r="F14" s="6">
        <v>2085</v>
      </c>
    </row>
    <row r="15" spans="1:6" x14ac:dyDescent="0.3">
      <c r="A15" s="12" t="s">
        <v>139</v>
      </c>
      <c r="B15" s="11">
        <v>2626</v>
      </c>
      <c r="C15" s="11">
        <v>1226</v>
      </c>
      <c r="D15" s="11">
        <v>1761</v>
      </c>
      <c r="E15" s="11">
        <v>1168</v>
      </c>
      <c r="F15" s="10">
        <v>2082</v>
      </c>
    </row>
    <row r="16" spans="1:6" x14ac:dyDescent="0.3">
      <c r="A16" s="9" t="s">
        <v>142</v>
      </c>
      <c r="B16" s="8">
        <v>2238</v>
      </c>
      <c r="C16" s="8">
        <v>1792</v>
      </c>
      <c r="D16" s="8">
        <v>2278</v>
      </c>
      <c r="E16" s="8">
        <v>1665</v>
      </c>
      <c r="F16" s="6">
        <v>2056</v>
      </c>
    </row>
    <row r="17" spans="1:6" x14ac:dyDescent="0.3">
      <c r="A17" s="12" t="s">
        <v>135</v>
      </c>
      <c r="B17" s="11">
        <v>1999</v>
      </c>
      <c r="C17" s="11">
        <v>1601</v>
      </c>
      <c r="D17" s="11">
        <v>921</v>
      </c>
      <c r="E17" s="11">
        <v>1469</v>
      </c>
      <c r="F17" s="10">
        <v>1308</v>
      </c>
    </row>
    <row r="18" spans="1:6" x14ac:dyDescent="0.3">
      <c r="A18" s="9" t="s">
        <v>119</v>
      </c>
      <c r="B18" s="8">
        <v>777</v>
      </c>
      <c r="C18" s="8">
        <v>464</v>
      </c>
      <c r="D18" s="8">
        <v>513</v>
      </c>
      <c r="E18" s="8">
        <v>318</v>
      </c>
      <c r="F18" s="6">
        <v>460</v>
      </c>
    </row>
    <row r="19" spans="1:6" x14ac:dyDescent="0.3">
      <c r="A19" s="12" t="s">
        <v>136</v>
      </c>
      <c r="B19" s="11">
        <v>2321</v>
      </c>
      <c r="C19" s="11">
        <v>1457</v>
      </c>
      <c r="D19" s="11">
        <v>299</v>
      </c>
      <c r="E19" s="11">
        <v>615</v>
      </c>
      <c r="F19" s="10">
        <v>456</v>
      </c>
    </row>
    <row r="20" spans="1:6" x14ac:dyDescent="0.3">
      <c r="A20" s="9" t="s">
        <v>111</v>
      </c>
      <c r="B20" s="8">
        <v>659</v>
      </c>
      <c r="C20" s="8">
        <v>184</v>
      </c>
      <c r="D20" s="8">
        <v>116</v>
      </c>
      <c r="E20" s="8">
        <v>323</v>
      </c>
      <c r="F20" s="6">
        <v>392</v>
      </c>
    </row>
    <row r="21" spans="1:6" x14ac:dyDescent="0.3">
      <c r="A21" s="12" t="s">
        <v>112</v>
      </c>
      <c r="B21" s="11">
        <v>301</v>
      </c>
      <c r="C21" s="11">
        <v>473</v>
      </c>
      <c r="D21" s="11">
        <v>196</v>
      </c>
      <c r="E21" s="11">
        <v>259</v>
      </c>
      <c r="F21" s="10">
        <v>379</v>
      </c>
    </row>
    <row r="22" spans="1:6" x14ac:dyDescent="0.3">
      <c r="A22" s="9" t="s">
        <v>110</v>
      </c>
      <c r="B22" s="8">
        <v>445</v>
      </c>
      <c r="C22" s="8">
        <v>262</v>
      </c>
      <c r="D22" s="8">
        <v>324</v>
      </c>
      <c r="E22" s="8">
        <v>260</v>
      </c>
      <c r="F22" s="6">
        <v>377</v>
      </c>
    </row>
    <row r="23" spans="1:6" x14ac:dyDescent="0.3">
      <c r="A23" s="12" t="s">
        <v>109</v>
      </c>
      <c r="B23" s="11">
        <v>281</v>
      </c>
      <c r="C23" s="11">
        <v>194</v>
      </c>
      <c r="D23" s="11">
        <v>312</v>
      </c>
      <c r="E23" s="11">
        <v>166</v>
      </c>
      <c r="F23" s="10">
        <v>273</v>
      </c>
    </row>
    <row r="24" spans="1:6" x14ac:dyDescent="0.3">
      <c r="A24" s="9" t="s">
        <v>105</v>
      </c>
      <c r="B24" s="8">
        <v>186</v>
      </c>
      <c r="C24" s="8">
        <v>345</v>
      </c>
      <c r="D24" s="8">
        <v>111</v>
      </c>
      <c r="E24" s="8">
        <v>289</v>
      </c>
      <c r="F24" s="6">
        <v>240</v>
      </c>
    </row>
    <row r="25" spans="1:6" x14ac:dyDescent="0.3">
      <c r="A25" s="12" t="s">
        <v>101</v>
      </c>
      <c r="B25" s="11">
        <v>186</v>
      </c>
      <c r="C25" s="11">
        <v>179</v>
      </c>
      <c r="D25" s="11">
        <v>120</v>
      </c>
      <c r="E25" s="11">
        <v>45</v>
      </c>
      <c r="F25" s="10">
        <v>146</v>
      </c>
    </row>
    <row r="26" spans="1:6" x14ac:dyDescent="0.3">
      <c r="A26" s="9" t="s">
        <v>98</v>
      </c>
      <c r="B26" s="8">
        <v>52</v>
      </c>
      <c r="C26" s="8">
        <v>206</v>
      </c>
      <c r="D26" s="8">
        <v>185</v>
      </c>
      <c r="E26" s="8">
        <v>185</v>
      </c>
      <c r="F26" s="6">
        <v>108</v>
      </c>
    </row>
    <row r="27" spans="1:6" x14ac:dyDescent="0.3">
      <c r="A27" s="12" t="s">
        <v>99</v>
      </c>
      <c r="B27" s="11">
        <v>94</v>
      </c>
      <c r="C27" s="11">
        <v>53</v>
      </c>
      <c r="D27" s="11">
        <v>284</v>
      </c>
      <c r="E27" s="11">
        <v>255</v>
      </c>
      <c r="F27" s="10">
        <v>88</v>
      </c>
    </row>
    <row r="28" spans="1:6" x14ac:dyDescent="0.3">
      <c r="A28" s="9" t="s">
        <v>92</v>
      </c>
      <c r="B28" s="8">
        <v>68</v>
      </c>
      <c r="C28" s="8">
        <v>42</v>
      </c>
      <c r="D28" s="8">
        <v>52</v>
      </c>
      <c r="E28" s="8">
        <v>55</v>
      </c>
      <c r="F28" s="6">
        <v>66</v>
      </c>
    </row>
    <row r="29" spans="1:6" x14ac:dyDescent="0.3">
      <c r="A29" s="12" t="s">
        <v>85</v>
      </c>
      <c r="B29" s="11">
        <v>0</v>
      </c>
      <c r="C29" s="11">
        <v>63</v>
      </c>
      <c r="D29" s="11">
        <v>30</v>
      </c>
      <c r="E29" s="11">
        <v>64</v>
      </c>
      <c r="F29" s="10">
        <v>64</v>
      </c>
    </row>
    <row r="30" spans="1:6" x14ac:dyDescent="0.3">
      <c r="A30" s="9" t="s">
        <v>102</v>
      </c>
      <c r="B30" s="8">
        <v>184</v>
      </c>
      <c r="C30" s="8">
        <v>92</v>
      </c>
      <c r="D30" s="8">
        <v>126</v>
      </c>
      <c r="E30" s="8">
        <v>105</v>
      </c>
      <c r="F30" s="6">
        <v>61</v>
      </c>
    </row>
    <row r="31" spans="1:6" x14ac:dyDescent="0.3">
      <c r="A31" s="12" t="s">
        <v>90</v>
      </c>
      <c r="B31" s="11">
        <v>57</v>
      </c>
      <c r="C31" s="11">
        <v>35</v>
      </c>
      <c r="D31" s="11">
        <v>30</v>
      </c>
      <c r="E31" s="11">
        <v>26</v>
      </c>
      <c r="F31" s="10">
        <v>51</v>
      </c>
    </row>
    <row r="32" spans="1:6" x14ac:dyDescent="0.3">
      <c r="A32" s="9" t="s">
        <v>83</v>
      </c>
      <c r="B32" s="8">
        <v>12</v>
      </c>
      <c r="C32" s="8">
        <v>19</v>
      </c>
      <c r="D32" s="8">
        <v>43</v>
      </c>
      <c r="E32" s="8">
        <v>40</v>
      </c>
      <c r="F32" s="6">
        <v>47</v>
      </c>
    </row>
    <row r="33" spans="1:6" x14ac:dyDescent="0.3">
      <c r="A33" s="12" t="s">
        <v>116</v>
      </c>
      <c r="B33" s="11">
        <v>397</v>
      </c>
      <c r="C33" s="11">
        <v>733</v>
      </c>
      <c r="D33" s="11">
        <v>538</v>
      </c>
      <c r="E33" s="11">
        <v>105</v>
      </c>
      <c r="F33" s="10">
        <v>40</v>
      </c>
    </row>
    <row r="34" spans="1:6" x14ac:dyDescent="0.3">
      <c r="A34" s="9" t="s">
        <v>77</v>
      </c>
      <c r="B34" s="8">
        <v>1</v>
      </c>
      <c r="C34" s="8">
        <v>20</v>
      </c>
      <c r="D34" s="8">
        <v>29</v>
      </c>
      <c r="E34" s="8">
        <v>16</v>
      </c>
      <c r="F34" s="6">
        <v>14</v>
      </c>
    </row>
    <row r="35" spans="1:6" x14ac:dyDescent="0.3">
      <c r="A35" s="12" t="s">
        <v>70</v>
      </c>
      <c r="B35" s="11">
        <v>18</v>
      </c>
      <c r="C35" s="11">
        <v>6</v>
      </c>
      <c r="D35" s="11">
        <v>8</v>
      </c>
      <c r="E35" s="11">
        <v>39</v>
      </c>
      <c r="F35" s="10">
        <v>14</v>
      </c>
    </row>
    <row r="36" spans="1:6" x14ac:dyDescent="0.3">
      <c r="A36" s="9" t="s">
        <v>86</v>
      </c>
      <c r="B36" s="8">
        <v>15</v>
      </c>
      <c r="C36" s="8">
        <v>29</v>
      </c>
      <c r="D36" s="8">
        <v>7</v>
      </c>
      <c r="E36" s="8">
        <v>9</v>
      </c>
      <c r="F36" s="6">
        <v>14</v>
      </c>
    </row>
    <row r="37" spans="1:6" x14ac:dyDescent="0.3">
      <c r="A37" s="12" t="s">
        <v>59</v>
      </c>
      <c r="B37" s="11">
        <v>11</v>
      </c>
      <c r="C37" s="11">
        <v>2</v>
      </c>
      <c r="D37" s="11">
        <v>8</v>
      </c>
      <c r="E37" s="11">
        <v>13</v>
      </c>
      <c r="F37" s="10">
        <v>13</v>
      </c>
    </row>
    <row r="38" spans="1:6" x14ac:dyDescent="0.3">
      <c r="A38" s="9" t="s">
        <v>71</v>
      </c>
      <c r="B38" s="8">
        <v>11</v>
      </c>
      <c r="C38" s="8">
        <v>9</v>
      </c>
      <c r="D38" s="8">
        <v>10</v>
      </c>
      <c r="E38" s="8">
        <v>8</v>
      </c>
      <c r="F38" s="6">
        <v>11</v>
      </c>
    </row>
    <row r="39" spans="1:6" x14ac:dyDescent="0.3">
      <c r="A39" s="12" t="s">
        <v>69</v>
      </c>
      <c r="B39" s="11">
        <v>6</v>
      </c>
      <c r="C39" s="11">
        <v>17</v>
      </c>
      <c r="D39" s="11">
        <v>18</v>
      </c>
      <c r="E39" s="11">
        <v>1</v>
      </c>
      <c r="F39" s="10">
        <v>10</v>
      </c>
    </row>
    <row r="40" spans="1:6" x14ac:dyDescent="0.3">
      <c r="A40" s="9" t="s">
        <v>66</v>
      </c>
      <c r="B40" s="8">
        <v>7</v>
      </c>
      <c r="C40" s="8">
        <v>7</v>
      </c>
      <c r="D40" s="8">
        <v>16</v>
      </c>
      <c r="E40" s="8">
        <v>4</v>
      </c>
      <c r="F40" s="6">
        <v>4</v>
      </c>
    </row>
    <row r="41" spans="1:6" x14ac:dyDescent="0.3">
      <c r="A41" s="12" t="s">
        <v>62</v>
      </c>
      <c r="B41" s="11">
        <v>7</v>
      </c>
      <c r="C41" s="11">
        <v>8</v>
      </c>
      <c r="D41" s="11">
        <v>6</v>
      </c>
      <c r="E41" s="11">
        <v>3</v>
      </c>
      <c r="F41" s="10">
        <v>2</v>
      </c>
    </row>
    <row r="42" spans="1:6" x14ac:dyDescent="0.3">
      <c r="A42" s="9" t="s">
        <v>29</v>
      </c>
      <c r="B42" s="8">
        <v>0</v>
      </c>
      <c r="C42" s="8">
        <v>2</v>
      </c>
      <c r="D42" s="8">
        <v>0</v>
      </c>
      <c r="E42" s="8">
        <v>0</v>
      </c>
      <c r="F42" s="6">
        <v>1</v>
      </c>
    </row>
    <row r="43" spans="1:6" x14ac:dyDescent="0.3">
      <c r="A43" s="12" t="s">
        <v>128</v>
      </c>
      <c r="B43" s="11">
        <v>525</v>
      </c>
      <c r="C43" s="11">
        <v>1001</v>
      </c>
      <c r="D43" s="11">
        <v>641</v>
      </c>
      <c r="E43" s="11"/>
      <c r="F43" s="10"/>
    </row>
    <row r="44" spans="1:6" x14ac:dyDescent="0.3">
      <c r="A44" s="9" t="s">
        <v>108</v>
      </c>
      <c r="B44" s="8">
        <v>128</v>
      </c>
      <c r="C44" s="8">
        <v>280</v>
      </c>
      <c r="D44" s="8">
        <v>66</v>
      </c>
      <c r="E44" s="8">
        <v>21</v>
      </c>
      <c r="F44" s="6"/>
    </row>
    <row r="45" spans="1:6" x14ac:dyDescent="0.3">
      <c r="A45" s="12" t="s">
        <v>164</v>
      </c>
      <c r="B45" s="11">
        <v>14095</v>
      </c>
      <c r="C45" s="11">
        <v>15879</v>
      </c>
      <c r="D45" s="11">
        <v>11874</v>
      </c>
      <c r="E45" s="11">
        <v>13662</v>
      </c>
      <c r="F45" s="10"/>
    </row>
    <row r="46" spans="1:6" x14ac:dyDescent="0.3">
      <c r="A46" s="9" t="s">
        <v>55</v>
      </c>
      <c r="B46" s="8">
        <v>0</v>
      </c>
      <c r="C46" s="8">
        <v>0</v>
      </c>
      <c r="D46" s="8">
        <v>18</v>
      </c>
      <c r="E46" s="8">
        <v>13</v>
      </c>
      <c r="F46" s="6"/>
    </row>
    <row r="47" spans="1:6" x14ac:dyDescent="0.3">
      <c r="A47" s="12" t="s">
        <v>65</v>
      </c>
      <c r="B47" s="11">
        <v>25</v>
      </c>
      <c r="C47" s="11">
        <v>13</v>
      </c>
      <c r="D47" s="11">
        <v>0</v>
      </c>
      <c r="E47" s="11"/>
      <c r="F47" s="10"/>
    </row>
    <row r="48" spans="1:6" x14ac:dyDescent="0.3">
      <c r="A48" s="9" t="s">
        <v>162</v>
      </c>
      <c r="B48" s="8">
        <v>17729</v>
      </c>
      <c r="C48" s="8">
        <v>11003</v>
      </c>
      <c r="D48" s="8">
        <v>11255</v>
      </c>
      <c r="E48" s="8"/>
      <c r="F48" s="6"/>
    </row>
    <row r="49" spans="1:6" x14ac:dyDescent="0.3">
      <c r="A49" s="12" t="s">
        <v>120</v>
      </c>
      <c r="B49" s="11">
        <v>728</v>
      </c>
      <c r="C49" s="11">
        <v>736</v>
      </c>
      <c r="D49" s="11">
        <v>528</v>
      </c>
      <c r="E49" s="11">
        <v>635</v>
      </c>
      <c r="F49" s="10"/>
    </row>
    <row r="50" spans="1:6" x14ac:dyDescent="0.3">
      <c r="A50" s="9" t="s">
        <v>50</v>
      </c>
      <c r="B50" s="8">
        <v>0</v>
      </c>
      <c r="C50" s="8">
        <v>0</v>
      </c>
      <c r="D50" s="8">
        <v>11</v>
      </c>
      <c r="E50" s="8">
        <v>1</v>
      </c>
      <c r="F50" s="6"/>
    </row>
    <row r="51" spans="1:6" x14ac:dyDescent="0.3">
      <c r="A51" s="12" t="s">
        <v>161</v>
      </c>
      <c r="B51" s="11">
        <v>13305</v>
      </c>
      <c r="C51" s="11">
        <v>11724</v>
      </c>
      <c r="D51" s="11">
        <v>8871</v>
      </c>
      <c r="E51" s="11"/>
      <c r="F51" s="10"/>
    </row>
    <row r="52" spans="1:6" x14ac:dyDescent="0.3">
      <c r="A52" s="9" t="s">
        <v>42</v>
      </c>
      <c r="B52" s="8">
        <v>1</v>
      </c>
      <c r="C52" s="8">
        <v>0</v>
      </c>
      <c r="D52" s="8">
        <v>3</v>
      </c>
      <c r="E52" s="8"/>
      <c r="F52" s="6"/>
    </row>
    <row r="53" spans="1:6" x14ac:dyDescent="0.3">
      <c r="A53" s="12" t="s">
        <v>40</v>
      </c>
      <c r="B53" s="11">
        <v>1</v>
      </c>
      <c r="C53" s="11">
        <v>0</v>
      </c>
      <c r="D53" s="11">
        <v>1</v>
      </c>
      <c r="E53" s="11">
        <v>1</v>
      </c>
      <c r="F53" s="10"/>
    </row>
    <row r="54" spans="1:6" x14ac:dyDescent="0.3">
      <c r="A54" s="9" t="s">
        <v>152</v>
      </c>
      <c r="B54" s="8">
        <v>4066</v>
      </c>
      <c r="C54" s="8">
        <v>5128</v>
      </c>
      <c r="D54" s="8">
        <v>3177</v>
      </c>
      <c r="E54" s="8"/>
      <c r="F54" s="6"/>
    </row>
    <row r="55" spans="1:6" x14ac:dyDescent="0.3">
      <c r="A55" s="12" t="s">
        <v>123</v>
      </c>
      <c r="B55" s="11">
        <v>1133</v>
      </c>
      <c r="C55" s="11">
        <v>370</v>
      </c>
      <c r="D55" s="11">
        <v>33</v>
      </c>
      <c r="E55" s="11">
        <v>984</v>
      </c>
      <c r="F55" s="10"/>
    </row>
    <row r="56" spans="1:6" x14ac:dyDescent="0.3">
      <c r="A56" s="9" t="s">
        <v>148</v>
      </c>
      <c r="B56" s="8">
        <v>4954</v>
      </c>
      <c r="C56" s="8">
        <v>2170</v>
      </c>
      <c r="D56" s="8">
        <v>1418</v>
      </c>
      <c r="E56" s="8">
        <v>1767</v>
      </c>
      <c r="F56" s="6"/>
    </row>
    <row r="57" spans="1:6" x14ac:dyDescent="0.3">
      <c r="A57" s="12" t="s">
        <v>78</v>
      </c>
      <c r="B57" s="11">
        <v>12</v>
      </c>
      <c r="C57" s="11">
        <v>24</v>
      </c>
      <c r="D57" s="11"/>
      <c r="E57" s="11"/>
      <c r="F57" s="10"/>
    </row>
    <row r="58" spans="1:6" x14ac:dyDescent="0.3">
      <c r="A58" s="9" t="s">
        <v>154</v>
      </c>
      <c r="B58" s="8">
        <v>4893</v>
      </c>
      <c r="C58" s="8">
        <v>4610</v>
      </c>
      <c r="D58" s="8">
        <v>3311</v>
      </c>
      <c r="E58" s="8">
        <v>3823</v>
      </c>
      <c r="F58" s="6"/>
    </row>
    <row r="59" spans="1:6" x14ac:dyDescent="0.3">
      <c r="A59" s="12" t="s">
        <v>107</v>
      </c>
      <c r="B59" s="11">
        <v>240</v>
      </c>
      <c r="C59" s="11">
        <v>183</v>
      </c>
      <c r="D59" s="11">
        <v>354</v>
      </c>
      <c r="E59" s="11">
        <v>44</v>
      </c>
      <c r="F59" s="10"/>
    </row>
    <row r="60" spans="1:6" x14ac:dyDescent="0.3">
      <c r="A60" s="9" t="s">
        <v>63</v>
      </c>
      <c r="B60" s="8">
        <v>55</v>
      </c>
      <c r="C60" s="8">
        <v>3</v>
      </c>
      <c r="D60" s="8">
        <v>20</v>
      </c>
      <c r="E60" s="8">
        <v>1</v>
      </c>
      <c r="F60" s="6"/>
    </row>
    <row r="61" spans="1:6" x14ac:dyDescent="0.3">
      <c r="A61" s="12" t="s">
        <v>143</v>
      </c>
      <c r="B61" s="11">
        <v>2046</v>
      </c>
      <c r="C61" s="11">
        <v>2177</v>
      </c>
      <c r="D61" s="11">
        <v>1824</v>
      </c>
      <c r="E61" s="11">
        <v>2101</v>
      </c>
      <c r="F61" s="10"/>
    </row>
    <row r="62" spans="1:6" x14ac:dyDescent="0.3">
      <c r="A62" s="9" t="s">
        <v>103</v>
      </c>
      <c r="B62" s="8">
        <v>132</v>
      </c>
      <c r="C62" s="8">
        <v>41</v>
      </c>
      <c r="D62" s="8">
        <v>256</v>
      </c>
      <c r="E62" s="8">
        <v>363</v>
      </c>
      <c r="F62" s="6"/>
    </row>
    <row r="63" spans="1:6" x14ac:dyDescent="0.3">
      <c r="A63" s="12" t="s">
        <v>151</v>
      </c>
      <c r="B63" s="11">
        <v>4448</v>
      </c>
      <c r="C63" s="11">
        <v>3917</v>
      </c>
      <c r="D63" s="11">
        <v>4385</v>
      </c>
      <c r="E63" s="11"/>
      <c r="F63" s="10"/>
    </row>
    <row r="64" spans="1:6" x14ac:dyDescent="0.3">
      <c r="A64" s="9" t="s">
        <v>89</v>
      </c>
      <c r="B64" s="8">
        <v>39</v>
      </c>
      <c r="C64" s="8">
        <v>34</v>
      </c>
      <c r="D64" s="8">
        <v>34</v>
      </c>
      <c r="E64" s="8">
        <v>62</v>
      </c>
      <c r="F64" s="6"/>
    </row>
    <row r="65" spans="1:6" x14ac:dyDescent="0.3">
      <c r="A65" s="12" t="s">
        <v>36</v>
      </c>
      <c r="B65" s="11">
        <v>0</v>
      </c>
      <c r="C65" s="11">
        <v>2</v>
      </c>
      <c r="D65" s="11">
        <v>0</v>
      </c>
      <c r="E65" s="11"/>
      <c r="F65" s="10"/>
    </row>
    <row r="66" spans="1:6" x14ac:dyDescent="0.3">
      <c r="A66" s="9" t="s">
        <v>134</v>
      </c>
      <c r="B66" s="8">
        <v>1230</v>
      </c>
      <c r="C66" s="8">
        <v>835</v>
      </c>
      <c r="D66" s="8">
        <v>1170</v>
      </c>
      <c r="E66" s="8">
        <v>1328</v>
      </c>
      <c r="F66" s="6"/>
    </row>
    <row r="67" spans="1:6" x14ac:dyDescent="0.3">
      <c r="A67" s="12" t="s">
        <v>132</v>
      </c>
      <c r="B67" s="11">
        <v>759</v>
      </c>
      <c r="C67" s="11">
        <v>1147</v>
      </c>
      <c r="D67" s="11">
        <v>830</v>
      </c>
      <c r="E67" s="11"/>
      <c r="F67" s="10"/>
    </row>
    <row r="68" spans="1:6" x14ac:dyDescent="0.3">
      <c r="A68" s="9" t="s">
        <v>31</v>
      </c>
      <c r="B68" s="8">
        <v>0</v>
      </c>
      <c r="C68" s="8">
        <v>0</v>
      </c>
      <c r="D68" s="8">
        <v>1</v>
      </c>
      <c r="E68" s="8">
        <v>16</v>
      </c>
      <c r="F68" s="6"/>
    </row>
    <row r="69" spans="1:6" x14ac:dyDescent="0.3">
      <c r="A69" s="12" t="s">
        <v>52</v>
      </c>
      <c r="B69" s="11">
        <v>3</v>
      </c>
      <c r="C69" s="11">
        <v>5</v>
      </c>
      <c r="D69" s="11">
        <v>2</v>
      </c>
      <c r="E69" s="11">
        <v>4</v>
      </c>
      <c r="F69" s="10"/>
    </row>
    <row r="70" spans="1:6" x14ac:dyDescent="0.3">
      <c r="A70" s="9" t="s">
        <v>125</v>
      </c>
      <c r="B70" s="8">
        <v>690</v>
      </c>
      <c r="C70" s="8">
        <v>916</v>
      </c>
      <c r="D70" s="8">
        <v>335</v>
      </c>
      <c r="E70" s="8"/>
      <c r="F70" s="6"/>
    </row>
    <row r="71" spans="1:6" x14ac:dyDescent="0.3">
      <c r="A71" s="12" t="s">
        <v>82</v>
      </c>
      <c r="B71" s="11">
        <v>2</v>
      </c>
      <c r="C71" s="11">
        <v>38</v>
      </c>
      <c r="D71" s="11">
        <v>6</v>
      </c>
      <c r="E71" s="11">
        <v>41</v>
      </c>
      <c r="F71" s="10"/>
    </row>
    <row r="72" spans="1:6" x14ac:dyDescent="0.3">
      <c r="A72" s="9" t="s">
        <v>53</v>
      </c>
      <c r="B72" s="8">
        <v>0</v>
      </c>
      <c r="C72" s="8">
        <v>0</v>
      </c>
      <c r="D72" s="8">
        <v>5</v>
      </c>
      <c r="E72" s="8">
        <v>9</v>
      </c>
      <c r="F72" s="6"/>
    </row>
    <row r="73" spans="1:6" x14ac:dyDescent="0.3">
      <c r="A73" s="12" t="s">
        <v>104</v>
      </c>
      <c r="B73" s="11">
        <v>109</v>
      </c>
      <c r="C73" s="11">
        <v>151</v>
      </c>
      <c r="D73" s="11">
        <v>475</v>
      </c>
      <c r="E73" s="11">
        <v>178</v>
      </c>
      <c r="F73" s="10"/>
    </row>
    <row r="74" spans="1:6" x14ac:dyDescent="0.3">
      <c r="A74" s="9" t="s">
        <v>131</v>
      </c>
      <c r="B74" s="8">
        <v>1231</v>
      </c>
      <c r="C74" s="8">
        <v>521</v>
      </c>
      <c r="D74" s="8">
        <v>774</v>
      </c>
      <c r="E74" s="8"/>
      <c r="F74" s="6"/>
    </row>
    <row r="75" spans="1:6" x14ac:dyDescent="0.3">
      <c r="A75" s="12" t="s">
        <v>58</v>
      </c>
      <c r="B75" s="11">
        <v>6</v>
      </c>
      <c r="C75" s="11">
        <v>4</v>
      </c>
      <c r="D75" s="11">
        <v>11</v>
      </c>
      <c r="E75" s="11">
        <v>23</v>
      </c>
      <c r="F75" s="10"/>
    </row>
    <row r="76" spans="1:6" x14ac:dyDescent="0.3">
      <c r="A76" s="9" t="s">
        <v>33</v>
      </c>
      <c r="B76" s="8">
        <v>0</v>
      </c>
      <c r="C76" s="8">
        <v>0</v>
      </c>
      <c r="D76" s="8">
        <v>1</v>
      </c>
      <c r="E76" s="8">
        <v>0</v>
      </c>
      <c r="F76" s="6"/>
    </row>
    <row r="77" spans="1:6" x14ac:dyDescent="0.3">
      <c r="A77" s="12" t="s">
        <v>97</v>
      </c>
      <c r="B77" s="11">
        <v>225</v>
      </c>
      <c r="C77" s="11">
        <v>98</v>
      </c>
      <c r="D77" s="11">
        <v>66</v>
      </c>
      <c r="E77" s="11">
        <v>83</v>
      </c>
      <c r="F77" s="10"/>
    </row>
    <row r="78" spans="1:6" x14ac:dyDescent="0.3">
      <c r="A78" s="9" t="s">
        <v>46</v>
      </c>
      <c r="B78" s="8">
        <v>7</v>
      </c>
      <c r="C78" s="8">
        <v>1</v>
      </c>
      <c r="D78" s="8">
        <v>0</v>
      </c>
      <c r="E78" s="8">
        <v>0</v>
      </c>
      <c r="F78" s="6"/>
    </row>
    <row r="79" spans="1:6" x14ac:dyDescent="0.3">
      <c r="A79" s="12" t="s">
        <v>118</v>
      </c>
      <c r="B79" s="11">
        <v>273</v>
      </c>
      <c r="C79" s="11">
        <v>515</v>
      </c>
      <c r="D79" s="11">
        <v>592</v>
      </c>
      <c r="E79" s="11">
        <v>215</v>
      </c>
      <c r="F79" s="10"/>
    </row>
    <row r="80" spans="1:6" x14ac:dyDescent="0.3">
      <c r="A80" s="9" t="s">
        <v>163</v>
      </c>
      <c r="B80" s="8">
        <v>14847</v>
      </c>
      <c r="C80" s="8">
        <v>12240</v>
      </c>
      <c r="D80" s="8">
        <v>12906</v>
      </c>
      <c r="E80" s="8">
        <v>13664</v>
      </c>
      <c r="F80" s="6"/>
    </row>
    <row r="81" spans="1:6" x14ac:dyDescent="0.3">
      <c r="A81" s="12" t="s">
        <v>93</v>
      </c>
      <c r="B81" s="11">
        <v>64</v>
      </c>
      <c r="C81" s="11">
        <v>143</v>
      </c>
      <c r="D81" s="11">
        <v>24</v>
      </c>
      <c r="E81" s="11">
        <v>11</v>
      </c>
      <c r="F81" s="10"/>
    </row>
    <row r="82" spans="1:6" x14ac:dyDescent="0.3">
      <c r="A82" s="9" t="s">
        <v>72</v>
      </c>
      <c r="B82" s="8">
        <v>9</v>
      </c>
      <c r="C82" s="8">
        <v>6</v>
      </c>
      <c r="D82" s="8">
        <v>22</v>
      </c>
      <c r="E82" s="8">
        <v>7</v>
      </c>
      <c r="F82" s="6"/>
    </row>
    <row r="83" spans="1:6" x14ac:dyDescent="0.3">
      <c r="A83" s="12" t="s">
        <v>54</v>
      </c>
      <c r="B83" s="11">
        <v>14</v>
      </c>
      <c r="C83" s="11">
        <v>0</v>
      </c>
      <c r="D83" s="11">
        <v>0</v>
      </c>
      <c r="E83" s="11">
        <v>11</v>
      </c>
      <c r="F83" s="10"/>
    </row>
    <row r="84" spans="1:6" x14ac:dyDescent="0.3">
      <c r="A84" s="9" t="s">
        <v>130</v>
      </c>
      <c r="B84" s="8">
        <v>458</v>
      </c>
      <c r="C84" s="8">
        <v>924</v>
      </c>
      <c r="D84" s="8">
        <v>1512</v>
      </c>
      <c r="E84" s="8"/>
      <c r="F84" s="6"/>
    </row>
    <row r="85" spans="1:6" x14ac:dyDescent="0.3">
      <c r="A85" s="12" t="s">
        <v>88</v>
      </c>
      <c r="B85" s="11">
        <v>17</v>
      </c>
      <c r="C85" s="11">
        <v>46</v>
      </c>
      <c r="D85" s="11">
        <v>60</v>
      </c>
      <c r="E85" s="11">
        <v>12</v>
      </c>
      <c r="F85" s="10"/>
    </row>
    <row r="86" spans="1:6" x14ac:dyDescent="0.3">
      <c r="A86" s="9" t="s">
        <v>44</v>
      </c>
      <c r="B86" s="8">
        <v>0</v>
      </c>
      <c r="C86" s="8">
        <v>0</v>
      </c>
      <c r="D86" s="8">
        <v>1</v>
      </c>
      <c r="E86" s="8"/>
      <c r="F86" s="6"/>
    </row>
    <row r="87" spans="1:6" x14ac:dyDescent="0.3">
      <c r="A87" s="12" t="s">
        <v>67</v>
      </c>
      <c r="B87" s="11">
        <v>40</v>
      </c>
      <c r="C87" s="11">
        <v>0</v>
      </c>
      <c r="D87" s="11">
        <v>0</v>
      </c>
      <c r="E87" s="11"/>
      <c r="F87" s="10"/>
    </row>
    <row r="88" spans="1:6" x14ac:dyDescent="0.3">
      <c r="A88" s="9" t="s">
        <v>129</v>
      </c>
      <c r="B88" s="8">
        <v>423</v>
      </c>
      <c r="C88" s="8">
        <v>671</v>
      </c>
      <c r="D88" s="8">
        <v>802</v>
      </c>
      <c r="E88" s="8"/>
      <c r="F88" s="6"/>
    </row>
    <row r="89" spans="1:6" x14ac:dyDescent="0.3">
      <c r="A89" s="12" t="s">
        <v>117</v>
      </c>
      <c r="B89" s="11">
        <v>523</v>
      </c>
      <c r="C89" s="11">
        <v>554</v>
      </c>
      <c r="D89" s="11">
        <v>353</v>
      </c>
      <c r="E89" s="11">
        <v>350</v>
      </c>
      <c r="F89" s="10"/>
    </row>
    <row r="90" spans="1:6" x14ac:dyDescent="0.3">
      <c r="A90" s="18" t="s">
        <v>56</v>
      </c>
      <c r="B90" s="19">
        <v>1</v>
      </c>
      <c r="C90" s="19">
        <v>9</v>
      </c>
      <c r="D90" s="19">
        <v>3</v>
      </c>
      <c r="E90" s="19">
        <v>0</v>
      </c>
      <c r="F90" s="20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0E55-F4D1-4346-B3AB-F3DF3103657F}">
  <dimension ref="A1:T147"/>
  <sheetViews>
    <sheetView showGridLines="0" workbookViewId="0">
      <selection activeCell="D12" sqref="D12"/>
    </sheetView>
  </sheetViews>
  <sheetFormatPr defaultRowHeight="14.4" x14ac:dyDescent="0.3"/>
  <cols>
    <col min="1" max="1" width="35.5546875" style="1" bestFit="1" customWidth="1"/>
    <col min="2" max="2" width="25.21875" style="1" bestFit="1" customWidth="1"/>
    <col min="3" max="3" width="22.5546875" style="1" bestFit="1" customWidth="1"/>
    <col min="4" max="4" width="18.77734375" style="94" bestFit="1" customWidth="1"/>
    <col min="5" max="5" width="17.21875" style="1" bestFit="1" customWidth="1"/>
    <col min="6" max="6" width="8.88671875" style="1"/>
    <col min="7" max="7" width="13.77734375" style="1" bestFit="1" customWidth="1"/>
    <col min="8" max="8" width="35" style="1" bestFit="1" customWidth="1"/>
    <col min="9" max="9" width="35.5546875" style="1" bestFit="1" customWidth="1"/>
    <col min="10" max="10" width="35" style="1" bestFit="1" customWidth="1"/>
    <col min="11" max="11" width="28.88671875" style="1" bestFit="1" customWidth="1"/>
    <col min="12" max="12" width="30" style="52" bestFit="1" customWidth="1"/>
    <col min="13" max="15" width="35.5546875" style="1" bestFit="1" customWidth="1"/>
    <col min="16" max="16" width="29.44140625" style="1" bestFit="1" customWidth="1"/>
    <col min="17" max="16384" width="8.88671875" style="1"/>
  </cols>
  <sheetData>
    <row r="1" spans="1:20" ht="20.399999999999999" x14ac:dyDescent="0.3">
      <c r="A1" s="49" t="s">
        <v>179</v>
      </c>
      <c r="B1" s="21" t="s">
        <v>187</v>
      </c>
      <c r="C1" s="21" t="s">
        <v>188</v>
      </c>
      <c r="D1" s="92" t="s">
        <v>189</v>
      </c>
      <c r="E1" s="21" t="s">
        <v>190</v>
      </c>
      <c r="F1" s="21" t="s">
        <v>191</v>
      </c>
      <c r="G1" s="21" t="s">
        <v>192</v>
      </c>
      <c r="H1" s="21" t="s">
        <v>193</v>
      </c>
      <c r="I1" s="21" t="s">
        <v>194</v>
      </c>
      <c r="J1" s="21" t="s">
        <v>195</v>
      </c>
      <c r="K1" s="21" t="s">
        <v>196</v>
      </c>
      <c r="L1" s="50" t="s">
        <v>197</v>
      </c>
      <c r="M1" s="21" t="s">
        <v>198</v>
      </c>
      <c r="N1" s="21" t="s">
        <v>199</v>
      </c>
      <c r="O1" s="21" t="s">
        <v>200</v>
      </c>
      <c r="P1" s="21" t="s">
        <v>201</v>
      </c>
      <c r="T1" s="22"/>
    </row>
    <row r="2" spans="1:20" x14ac:dyDescent="0.3">
      <c r="A2" s="9" t="s">
        <v>173</v>
      </c>
      <c r="B2" s="23">
        <v>213085</v>
      </c>
      <c r="C2" s="23">
        <v>67735</v>
      </c>
      <c r="D2" s="93">
        <f>(B2/$B$2)*100</f>
        <v>100</v>
      </c>
      <c r="E2" s="23">
        <v>28499</v>
      </c>
      <c r="F2" s="23" t="s">
        <v>202</v>
      </c>
      <c r="G2" s="23">
        <v>7477</v>
      </c>
      <c r="H2" s="23">
        <v>0</v>
      </c>
      <c r="I2" s="23">
        <v>1</v>
      </c>
      <c r="J2" s="23">
        <v>-16</v>
      </c>
      <c r="K2" s="23"/>
      <c r="L2" s="51">
        <f>VLOOKUP($A:$A,'4-Dünya İthahalat Göstergeleri'!$A:$M,10,0)</f>
        <v>100</v>
      </c>
      <c r="M2" s="23">
        <v>-3</v>
      </c>
      <c r="N2" s="23"/>
      <c r="O2" s="23"/>
      <c r="P2" s="23"/>
      <c r="T2" s="22"/>
    </row>
    <row r="3" spans="1:20" x14ac:dyDescent="0.3">
      <c r="A3" s="12" t="s">
        <v>171</v>
      </c>
      <c r="B3" s="24">
        <v>41237</v>
      </c>
      <c r="C3" s="24">
        <v>40251</v>
      </c>
      <c r="D3" s="93">
        <f t="shared" ref="D3:D66" si="0">(B3/$B$2)*100</f>
        <v>19.352371119506302</v>
      </c>
      <c r="E3" s="24">
        <v>5066</v>
      </c>
      <c r="F3" s="24" t="s">
        <v>202</v>
      </c>
      <c r="G3" s="24">
        <v>8140</v>
      </c>
      <c r="H3" s="24">
        <v>7</v>
      </c>
      <c r="I3" s="24">
        <v>8</v>
      </c>
      <c r="J3" s="24">
        <v>-26</v>
      </c>
      <c r="K3" s="24">
        <v>2</v>
      </c>
      <c r="L3" s="51">
        <f>VLOOKUP($A:$A,'4-Dünya İthahalat Göstergeleri'!$A:$M,10,0)</f>
        <v>11.060968357410115</v>
      </c>
      <c r="M3" s="24">
        <v>5</v>
      </c>
      <c r="N3" s="24">
        <v>1967</v>
      </c>
      <c r="O3" s="24" t="s">
        <v>203</v>
      </c>
      <c r="P3" s="24">
        <v>0</v>
      </c>
      <c r="T3" s="22"/>
    </row>
    <row r="4" spans="1:20" x14ac:dyDescent="0.3">
      <c r="A4" s="9" t="s">
        <v>157</v>
      </c>
      <c r="B4" s="23">
        <v>40192</v>
      </c>
      <c r="C4" s="26">
        <v>-1493</v>
      </c>
      <c r="D4" s="93">
        <f t="shared" si="0"/>
        <v>18.861956496233898</v>
      </c>
      <c r="E4" s="23">
        <v>5782</v>
      </c>
      <c r="F4" s="23" t="s">
        <v>202</v>
      </c>
      <c r="G4" s="23">
        <v>6951</v>
      </c>
      <c r="H4" s="23">
        <v>5</v>
      </c>
      <c r="I4" s="23">
        <v>2</v>
      </c>
      <c r="J4" s="23">
        <v>11</v>
      </c>
      <c r="K4" s="23">
        <v>16</v>
      </c>
      <c r="L4" s="51">
        <f>VLOOKUP($A:$A,'4-Dünya İthahalat Göstergeleri'!$A:$M,10,0)</f>
        <v>1.6761342518026614</v>
      </c>
      <c r="M4" s="23">
        <v>-34</v>
      </c>
      <c r="N4" s="23">
        <v>5441</v>
      </c>
      <c r="O4" s="23" t="s">
        <v>204</v>
      </c>
      <c r="P4" s="23">
        <v>0</v>
      </c>
      <c r="T4" s="22"/>
    </row>
    <row r="5" spans="1:20" x14ac:dyDescent="0.3">
      <c r="A5" s="12" t="s">
        <v>162</v>
      </c>
      <c r="B5" s="24">
        <v>22067</v>
      </c>
      <c r="C5" s="24">
        <v>19313</v>
      </c>
      <c r="D5" s="93">
        <f t="shared" si="0"/>
        <v>10.355961236126427</v>
      </c>
      <c r="E5" s="24">
        <v>3364</v>
      </c>
      <c r="F5" s="24" t="s">
        <v>202</v>
      </c>
      <c r="G5" s="24">
        <v>6560</v>
      </c>
      <c r="H5" s="24">
        <v>3</v>
      </c>
      <c r="I5" s="24">
        <v>1</v>
      </c>
      <c r="J5" s="24">
        <v>-28</v>
      </c>
      <c r="K5" s="24">
        <v>11</v>
      </c>
      <c r="L5" s="51">
        <f>VLOOKUP($A:$A,'4-Dünya İthahalat Göstergeleri'!$A:$M,10,0)</f>
        <v>2.7353784143188706</v>
      </c>
      <c r="M5" s="24">
        <v>6</v>
      </c>
      <c r="N5" s="24">
        <v>6012</v>
      </c>
      <c r="O5" s="24" t="s">
        <v>203</v>
      </c>
      <c r="P5" s="24">
        <v>0</v>
      </c>
      <c r="T5" s="22"/>
    </row>
    <row r="6" spans="1:20" x14ac:dyDescent="0.3">
      <c r="A6" s="9" t="s">
        <v>164</v>
      </c>
      <c r="B6" s="23">
        <v>14666</v>
      </c>
      <c r="C6" s="23">
        <v>5811</v>
      </c>
      <c r="D6" s="93">
        <f t="shared" si="0"/>
        <v>6.8826993922613049</v>
      </c>
      <c r="E6" s="23">
        <v>1739</v>
      </c>
      <c r="F6" s="23" t="s">
        <v>202</v>
      </c>
      <c r="G6" s="23">
        <v>8434</v>
      </c>
      <c r="H6" s="23">
        <v>-7</v>
      </c>
      <c r="I6" s="23">
        <v>-5</v>
      </c>
      <c r="J6" s="23">
        <v>-29</v>
      </c>
      <c r="K6" s="23">
        <v>9</v>
      </c>
      <c r="L6" s="51">
        <f>VLOOKUP($A:$A,'4-Dünya İthahalat Göstergeleri'!$A:$M,10,0)</f>
        <v>2.9952465908433896</v>
      </c>
      <c r="M6" s="23">
        <v>1</v>
      </c>
      <c r="N6" s="23">
        <v>3790</v>
      </c>
      <c r="O6" s="23" t="s">
        <v>203</v>
      </c>
      <c r="P6" s="23">
        <v>0</v>
      </c>
      <c r="T6" s="22"/>
    </row>
    <row r="7" spans="1:20" x14ac:dyDescent="0.3">
      <c r="A7" s="12" t="s">
        <v>168</v>
      </c>
      <c r="B7" s="24">
        <v>11598</v>
      </c>
      <c r="C7" s="24">
        <v>9803</v>
      </c>
      <c r="D7" s="93">
        <f t="shared" si="0"/>
        <v>5.4428983738883545</v>
      </c>
      <c r="E7" s="24">
        <v>1446</v>
      </c>
      <c r="F7" s="24" t="s">
        <v>202</v>
      </c>
      <c r="G7" s="24">
        <v>8021</v>
      </c>
      <c r="H7" s="24">
        <v>16</v>
      </c>
      <c r="I7" s="24">
        <v>23</v>
      </c>
      <c r="J7" s="24">
        <v>94</v>
      </c>
      <c r="K7" s="24">
        <v>5</v>
      </c>
      <c r="L7" s="51">
        <f>VLOOKUP($A:$A,'4-Dünya İthahalat Göstergeleri'!$A:$M,10,0)</f>
        <v>4.5541459143808183</v>
      </c>
      <c r="M7" s="24">
        <v>-7</v>
      </c>
      <c r="N7" s="24">
        <v>3912</v>
      </c>
      <c r="O7" s="24" t="s">
        <v>205</v>
      </c>
      <c r="P7" s="24">
        <v>8</v>
      </c>
      <c r="T7" s="22"/>
    </row>
    <row r="8" spans="1:20" x14ac:dyDescent="0.3">
      <c r="A8" s="9" t="s">
        <v>158</v>
      </c>
      <c r="B8" s="23">
        <v>9171</v>
      </c>
      <c r="C8" s="23">
        <v>9116</v>
      </c>
      <c r="D8" s="93">
        <f t="shared" si="0"/>
        <v>4.303916277541826</v>
      </c>
      <c r="E8" s="23">
        <v>833</v>
      </c>
      <c r="F8" s="23" t="s">
        <v>202</v>
      </c>
      <c r="G8" s="23">
        <v>11010</v>
      </c>
      <c r="H8" s="23">
        <v>15</v>
      </c>
      <c r="I8" s="23">
        <v>12</v>
      </c>
      <c r="J8" s="23">
        <v>9</v>
      </c>
      <c r="K8" s="23">
        <v>15</v>
      </c>
      <c r="L8" s="51">
        <f>VLOOKUP($A:$A,'4-Dünya İthahalat Göstergeleri'!$A:$M,10,0)</f>
        <v>1.7296668896763057</v>
      </c>
      <c r="M8" s="23">
        <v>-5</v>
      </c>
      <c r="N8" s="23">
        <v>7112</v>
      </c>
      <c r="O8" s="23" t="s">
        <v>206</v>
      </c>
      <c r="P8" s="27">
        <v>45390</v>
      </c>
      <c r="T8" s="22"/>
    </row>
    <row r="9" spans="1:20" x14ac:dyDescent="0.3">
      <c r="A9" s="12" t="s">
        <v>141</v>
      </c>
      <c r="B9" s="24">
        <v>8270</v>
      </c>
      <c r="C9" s="24">
        <v>7815</v>
      </c>
      <c r="D9" s="93">
        <f t="shared" si="0"/>
        <v>3.8810803200600699</v>
      </c>
      <c r="E9" s="24">
        <v>1637</v>
      </c>
      <c r="F9" s="24" t="s">
        <v>202</v>
      </c>
      <c r="G9" s="24">
        <v>5052</v>
      </c>
      <c r="H9" s="24">
        <v>18</v>
      </c>
      <c r="I9" s="24">
        <v>15</v>
      </c>
      <c r="J9" s="24">
        <v>-48</v>
      </c>
      <c r="K9" s="24">
        <v>32</v>
      </c>
      <c r="L9" s="51">
        <f>VLOOKUP($A:$A,'4-Dünya İthahalat Göstergeleri'!$A:$M,10,0)</f>
        <v>0.428364348192383</v>
      </c>
      <c r="M9" s="24">
        <v>17</v>
      </c>
      <c r="N9" s="24">
        <v>1688</v>
      </c>
      <c r="O9" s="24" t="s">
        <v>208</v>
      </c>
      <c r="P9" s="24">
        <v>32</v>
      </c>
      <c r="T9" s="22"/>
    </row>
    <row r="10" spans="1:20" x14ac:dyDescent="0.3">
      <c r="A10" s="9" t="s">
        <v>172</v>
      </c>
      <c r="B10" s="23">
        <v>7440</v>
      </c>
      <c r="C10" s="23">
        <v>7439</v>
      </c>
      <c r="D10" s="93">
        <f t="shared" si="0"/>
        <v>3.4915643991834244</v>
      </c>
      <c r="E10" s="23">
        <v>934</v>
      </c>
      <c r="F10" s="23" t="s">
        <v>202</v>
      </c>
      <c r="G10" s="23">
        <v>7966</v>
      </c>
      <c r="H10" s="23">
        <v>-26</v>
      </c>
      <c r="I10" s="23">
        <v>-20</v>
      </c>
      <c r="J10" s="23">
        <v>21</v>
      </c>
      <c r="K10" s="23">
        <v>1</v>
      </c>
      <c r="L10" s="51">
        <f>VLOOKUP($A:$A,'4-Dünya İthahalat Göstergeleri'!$A:$M,10,0)</f>
        <v>21.798675983513807</v>
      </c>
      <c r="M10" s="23">
        <v>-4</v>
      </c>
      <c r="N10" s="23">
        <v>2235</v>
      </c>
      <c r="O10" s="23" t="s">
        <v>209</v>
      </c>
      <c r="P10" s="23">
        <v>25</v>
      </c>
      <c r="T10" s="22"/>
    </row>
    <row r="11" spans="1:20" x14ac:dyDescent="0.3">
      <c r="A11" s="12" t="s">
        <v>153</v>
      </c>
      <c r="B11" s="24">
        <v>6815</v>
      </c>
      <c r="C11" s="24">
        <v>6815</v>
      </c>
      <c r="D11" s="93">
        <f t="shared" si="0"/>
        <v>3.1982542178004079</v>
      </c>
      <c r="E11" s="24">
        <v>1344</v>
      </c>
      <c r="F11" s="24" t="s">
        <v>202</v>
      </c>
      <c r="G11" s="24">
        <v>5071</v>
      </c>
      <c r="H11" s="24">
        <v>6</v>
      </c>
      <c r="I11" s="24">
        <v>5</v>
      </c>
      <c r="J11" s="24">
        <v>-39</v>
      </c>
      <c r="K11" s="24">
        <v>20</v>
      </c>
      <c r="L11" s="51">
        <f>VLOOKUP($A:$A,'4-Dünya İthahalat Göstergeleri'!$A:$M,10,0)</f>
        <v>0.93509180563471017</v>
      </c>
      <c r="M11" s="24">
        <v>33</v>
      </c>
      <c r="N11" s="24">
        <v>3741</v>
      </c>
      <c r="O11" s="24" t="s">
        <v>211</v>
      </c>
      <c r="P11" s="24">
        <v>10</v>
      </c>
      <c r="T11" s="22"/>
    </row>
    <row r="12" spans="1:20" x14ac:dyDescent="0.3">
      <c r="A12" s="9" t="s">
        <v>160</v>
      </c>
      <c r="B12" s="23">
        <v>6486</v>
      </c>
      <c r="C12" s="23">
        <v>6485</v>
      </c>
      <c r="D12" s="93">
        <f t="shared" si="0"/>
        <v>3.0438557383203886</v>
      </c>
      <c r="E12" s="23">
        <v>772</v>
      </c>
      <c r="F12" s="23" t="s">
        <v>202</v>
      </c>
      <c r="G12" s="23">
        <v>8402</v>
      </c>
      <c r="H12" s="23">
        <v>-20</v>
      </c>
      <c r="I12" s="23">
        <v>-15</v>
      </c>
      <c r="J12" s="23">
        <v>45</v>
      </c>
      <c r="K12" s="23">
        <v>13</v>
      </c>
      <c r="L12" s="51">
        <f>VLOOKUP($A:$A,'4-Dünya İthahalat Göstergeleri'!$A:$M,10,0)</f>
        <v>2.4787624616960295</v>
      </c>
      <c r="M12" s="23">
        <v>-22</v>
      </c>
      <c r="N12" s="23">
        <v>2637</v>
      </c>
      <c r="O12" s="23" t="s">
        <v>212</v>
      </c>
      <c r="P12" s="23">
        <v>0</v>
      </c>
      <c r="T12" s="22"/>
    </row>
    <row r="13" spans="1:20" x14ac:dyDescent="0.3">
      <c r="A13" s="12" t="s">
        <v>142</v>
      </c>
      <c r="B13" s="24">
        <v>5884</v>
      </c>
      <c r="C13" s="24">
        <v>5873</v>
      </c>
      <c r="D13" s="93">
        <f t="shared" si="0"/>
        <v>2.7613393716122676</v>
      </c>
      <c r="E13" s="24">
        <v>797</v>
      </c>
      <c r="F13" s="24" t="s">
        <v>202</v>
      </c>
      <c r="G13" s="24">
        <v>7383</v>
      </c>
      <c r="H13" s="24">
        <v>8</v>
      </c>
      <c r="I13" s="24">
        <v>7</v>
      </c>
      <c r="J13" s="24">
        <v>-33</v>
      </c>
      <c r="K13" s="24">
        <v>31</v>
      </c>
      <c r="L13" s="51">
        <f>VLOOKUP($A:$A,'4-Dünya İthahalat Göstergeleri'!$A:$M,10,0)</f>
        <v>0.43837913290548525</v>
      </c>
      <c r="M13" s="24">
        <v>8</v>
      </c>
      <c r="N13" s="24">
        <v>2595</v>
      </c>
      <c r="O13" s="24" t="s">
        <v>213</v>
      </c>
      <c r="P13" s="24">
        <v>0</v>
      </c>
      <c r="T13" s="22"/>
    </row>
    <row r="14" spans="1:20" x14ac:dyDescent="0.3">
      <c r="A14" s="9" t="s">
        <v>139</v>
      </c>
      <c r="B14" s="23">
        <v>5178</v>
      </c>
      <c r="C14" s="23">
        <v>5099</v>
      </c>
      <c r="D14" s="93">
        <f t="shared" si="0"/>
        <v>2.4300161907220121</v>
      </c>
      <c r="E14" s="23">
        <v>453</v>
      </c>
      <c r="F14" s="23" t="s">
        <v>202</v>
      </c>
      <c r="G14" s="23">
        <v>11430</v>
      </c>
      <c r="H14" s="23">
        <v>-4</v>
      </c>
      <c r="I14" s="23">
        <v>-6</v>
      </c>
      <c r="J14" s="23">
        <v>-27</v>
      </c>
      <c r="K14" s="23">
        <v>34</v>
      </c>
      <c r="L14" s="51">
        <f>VLOOKUP($A:$A,'4-Dünya İthahalat Göstergeleri'!$A:$M,10,0)</f>
        <v>0.37194084462835858</v>
      </c>
      <c r="M14" s="23">
        <v>-17</v>
      </c>
      <c r="N14" s="23">
        <v>2420</v>
      </c>
      <c r="O14" s="23" t="s">
        <v>214</v>
      </c>
      <c r="P14" s="23">
        <v>0</v>
      </c>
      <c r="T14" s="22"/>
    </row>
    <row r="15" spans="1:20" x14ac:dyDescent="0.3">
      <c r="A15" s="12" t="s">
        <v>146</v>
      </c>
      <c r="B15" s="24">
        <v>3886</v>
      </c>
      <c r="C15" s="24">
        <v>3872</v>
      </c>
      <c r="D15" s="93">
        <f t="shared" si="0"/>
        <v>1.8236853837670413</v>
      </c>
      <c r="E15" s="24">
        <v>435</v>
      </c>
      <c r="F15" s="24" t="s">
        <v>202</v>
      </c>
      <c r="G15" s="24">
        <v>8933</v>
      </c>
      <c r="H15" s="24">
        <v>10</v>
      </c>
      <c r="I15" s="24">
        <v>9</v>
      </c>
      <c r="J15" s="24">
        <v>-12</v>
      </c>
      <c r="K15" s="24">
        <v>27</v>
      </c>
      <c r="L15" s="51">
        <f>VLOOKUP($A:$A,'4-Dünya İthahalat Göstergeleri'!$A:$M,10,0)</f>
        <v>0.51137349158758083</v>
      </c>
      <c r="M15" s="24">
        <v>3</v>
      </c>
      <c r="N15" s="24">
        <v>4660</v>
      </c>
      <c r="O15" s="24" t="s">
        <v>216</v>
      </c>
      <c r="P15" s="24">
        <v>0</v>
      </c>
      <c r="T15" s="22"/>
    </row>
    <row r="16" spans="1:20" x14ac:dyDescent="0.3">
      <c r="A16" s="9" t="s">
        <v>155</v>
      </c>
      <c r="B16" s="23">
        <v>3001</v>
      </c>
      <c r="C16" s="23">
        <v>2840</v>
      </c>
      <c r="D16" s="93">
        <f t="shared" si="0"/>
        <v>1.4083581669286904</v>
      </c>
      <c r="E16" s="23">
        <v>440</v>
      </c>
      <c r="F16" s="23" t="s">
        <v>202</v>
      </c>
      <c r="G16" s="23">
        <v>6820</v>
      </c>
      <c r="H16" s="23">
        <v>9</v>
      </c>
      <c r="I16" s="23">
        <v>2</v>
      </c>
      <c r="J16" s="23">
        <v>41</v>
      </c>
      <c r="K16" s="23">
        <v>18</v>
      </c>
      <c r="L16" s="51">
        <f>VLOOKUP($A:$A,'4-Dünya İthahalat Göstergeleri'!$A:$M,10,0)</f>
        <v>1.0952251158411179</v>
      </c>
      <c r="M16" s="23">
        <v>6</v>
      </c>
      <c r="N16" s="23">
        <v>1450</v>
      </c>
      <c r="O16" s="23" t="s">
        <v>217</v>
      </c>
      <c r="P16" s="23">
        <v>0</v>
      </c>
      <c r="T16" s="22"/>
    </row>
    <row r="17" spans="1:20" x14ac:dyDescent="0.3">
      <c r="A17" s="12" t="s">
        <v>169</v>
      </c>
      <c r="B17" s="24">
        <v>2759</v>
      </c>
      <c r="C17" s="24">
        <v>2726</v>
      </c>
      <c r="D17" s="93">
        <f t="shared" si="0"/>
        <v>1.2947884646971866</v>
      </c>
      <c r="E17" s="24">
        <v>353</v>
      </c>
      <c r="F17" s="24" t="s">
        <v>202</v>
      </c>
      <c r="G17" s="24">
        <v>7816</v>
      </c>
      <c r="H17" s="24">
        <v>-21</v>
      </c>
      <c r="I17" s="24">
        <v>-18</v>
      </c>
      <c r="J17" s="24">
        <v>-47</v>
      </c>
      <c r="K17" s="24">
        <v>4</v>
      </c>
      <c r="L17" s="51">
        <f>VLOOKUP($A:$A,'4-Dünya İthahalat Göstergeleri'!$A:$M,10,0)</f>
        <v>5.9695860280331372</v>
      </c>
      <c r="M17" s="24">
        <v>-10</v>
      </c>
      <c r="N17" s="24">
        <v>2796</v>
      </c>
      <c r="O17" s="24" t="s">
        <v>218</v>
      </c>
      <c r="P17" s="24">
        <v>12</v>
      </c>
      <c r="T17" s="22"/>
    </row>
    <row r="18" spans="1:20" x14ac:dyDescent="0.3">
      <c r="A18" s="9" t="s">
        <v>165</v>
      </c>
      <c r="B18" s="23">
        <v>2379</v>
      </c>
      <c r="C18" s="23">
        <v>2355</v>
      </c>
      <c r="D18" s="93">
        <f t="shared" si="0"/>
        <v>1.1164558744163127</v>
      </c>
      <c r="E18" s="23">
        <v>320</v>
      </c>
      <c r="F18" s="23" t="s">
        <v>202</v>
      </c>
      <c r="G18" s="23">
        <v>7434</v>
      </c>
      <c r="H18" s="23">
        <v>2</v>
      </c>
      <c r="I18" s="23">
        <v>2</v>
      </c>
      <c r="J18" s="23">
        <v>-14</v>
      </c>
      <c r="K18" s="23">
        <v>8</v>
      </c>
      <c r="L18" s="51">
        <f>VLOOKUP($A:$A,'4-Dünya İthahalat Göstergeleri'!$A:$M,10,0)</f>
        <v>3.8248217987792286</v>
      </c>
      <c r="M18" s="23">
        <v>1</v>
      </c>
      <c r="N18" s="23">
        <v>2088</v>
      </c>
      <c r="O18" s="23" t="s">
        <v>219</v>
      </c>
      <c r="P18" s="23">
        <v>0</v>
      </c>
      <c r="T18" s="22"/>
    </row>
    <row r="19" spans="1:20" x14ac:dyDescent="0.3">
      <c r="A19" s="12" t="s">
        <v>78</v>
      </c>
      <c r="B19" s="24">
        <v>2063</v>
      </c>
      <c r="C19" s="28">
        <v>-71911</v>
      </c>
      <c r="D19" s="93">
        <f t="shared" si="0"/>
        <v>0.96815824670905981</v>
      </c>
      <c r="E19" s="24">
        <v>240</v>
      </c>
      <c r="F19" s="24" t="s">
        <v>202</v>
      </c>
      <c r="G19" s="24">
        <v>8596</v>
      </c>
      <c r="H19" s="24">
        <v>17</v>
      </c>
      <c r="I19" s="24">
        <v>15</v>
      </c>
      <c r="J19" s="24">
        <v>-3</v>
      </c>
      <c r="K19" s="24">
        <v>95</v>
      </c>
      <c r="L19" s="51">
        <f>VLOOKUP($A:$A,'4-Dünya İthahalat Göstergeleri'!$A:$M,10,0)</f>
        <v>4.1298081291143212E-3</v>
      </c>
      <c r="M19" s="24">
        <v>-27</v>
      </c>
      <c r="N19" s="24">
        <v>4062</v>
      </c>
      <c r="O19" s="24" t="s">
        <v>203</v>
      </c>
      <c r="P19" s="24">
        <v>20</v>
      </c>
      <c r="T19" s="22"/>
    </row>
    <row r="20" spans="1:20" x14ac:dyDescent="0.3">
      <c r="A20" s="9" t="s">
        <v>118</v>
      </c>
      <c r="B20" s="23">
        <v>1541</v>
      </c>
      <c r="C20" s="23">
        <v>1540</v>
      </c>
      <c r="D20" s="93">
        <f t="shared" si="0"/>
        <v>0.72318558321796467</v>
      </c>
      <c r="E20" s="23">
        <v>224</v>
      </c>
      <c r="F20" s="23" t="s">
        <v>202</v>
      </c>
      <c r="G20" s="23">
        <v>6879</v>
      </c>
      <c r="H20" s="23">
        <v>-15</v>
      </c>
      <c r="I20" s="23">
        <v>-7</v>
      </c>
      <c r="J20" s="23">
        <v>9</v>
      </c>
      <c r="K20" s="23">
        <v>55</v>
      </c>
      <c r="L20" s="51">
        <f>VLOOKUP($A:$A,'4-Dünya İthahalat Göstergeleri'!$A:$M,10,0)</f>
        <v>0.10216112859396552</v>
      </c>
      <c r="M20" s="23">
        <v>-5</v>
      </c>
      <c r="N20" s="23">
        <v>1113</v>
      </c>
      <c r="O20" s="23" t="s">
        <v>220</v>
      </c>
      <c r="P20" s="23">
        <v>0</v>
      </c>
      <c r="T20" s="22"/>
    </row>
    <row r="21" spans="1:20" x14ac:dyDescent="0.3">
      <c r="A21" s="12" t="s">
        <v>143</v>
      </c>
      <c r="B21" s="24">
        <v>1386</v>
      </c>
      <c r="C21" s="28">
        <v>-229</v>
      </c>
      <c r="D21" s="93">
        <f t="shared" si="0"/>
        <v>0.65044465823497666</v>
      </c>
      <c r="E21" s="24">
        <v>174</v>
      </c>
      <c r="F21" s="24" t="s">
        <v>202</v>
      </c>
      <c r="G21" s="24">
        <v>7966</v>
      </c>
      <c r="H21" s="24">
        <v>-4</v>
      </c>
      <c r="I21" s="24">
        <v>-4</v>
      </c>
      <c r="J21" s="24">
        <v>18</v>
      </c>
      <c r="K21" s="24">
        <v>30</v>
      </c>
      <c r="L21" s="51">
        <f>VLOOKUP($A:$A,'4-Dünya İthahalat Göstergeleri'!$A:$M,10,0)</f>
        <v>0.43987618835228914</v>
      </c>
      <c r="M21" s="24">
        <v>5</v>
      </c>
      <c r="N21" s="24">
        <v>3262</v>
      </c>
      <c r="O21" s="24" t="s">
        <v>221</v>
      </c>
      <c r="P21" s="25">
        <v>45514</v>
      </c>
      <c r="T21" s="22"/>
    </row>
    <row r="22" spans="1:20" x14ac:dyDescent="0.3">
      <c r="A22" s="9" t="s">
        <v>137</v>
      </c>
      <c r="B22" s="23">
        <v>1194</v>
      </c>
      <c r="C22" s="23">
        <v>1119</v>
      </c>
      <c r="D22" s="93">
        <f t="shared" si="0"/>
        <v>0.5603397705141141</v>
      </c>
      <c r="E22" s="23">
        <v>161</v>
      </c>
      <c r="F22" s="23" t="s">
        <v>202</v>
      </c>
      <c r="G22" s="23">
        <v>7416</v>
      </c>
      <c r="H22" s="23">
        <v>1</v>
      </c>
      <c r="I22" s="23">
        <v>-1</v>
      </c>
      <c r="J22" s="23">
        <v>783</v>
      </c>
      <c r="K22" s="23">
        <v>36</v>
      </c>
      <c r="L22" s="51">
        <f>VLOOKUP($A:$A,'4-Dünya İthahalat Göstergeleri'!$A:$M,10,0)</f>
        <v>0.34711037325205873</v>
      </c>
      <c r="M22" s="23">
        <v>8</v>
      </c>
      <c r="N22" s="23">
        <v>7710</v>
      </c>
      <c r="O22" s="23" t="s">
        <v>205</v>
      </c>
      <c r="P22" s="23">
        <v>0</v>
      </c>
      <c r="T22" s="22"/>
    </row>
    <row r="23" spans="1:20" x14ac:dyDescent="0.3">
      <c r="A23" s="12" t="s">
        <v>166</v>
      </c>
      <c r="B23" s="24">
        <v>1162</v>
      </c>
      <c r="C23" s="24">
        <v>1162</v>
      </c>
      <c r="D23" s="93">
        <f t="shared" si="0"/>
        <v>0.54532228922730364</v>
      </c>
      <c r="E23" s="24">
        <v>155</v>
      </c>
      <c r="F23" s="24" t="s">
        <v>202</v>
      </c>
      <c r="G23" s="24">
        <v>7497</v>
      </c>
      <c r="H23" s="24">
        <v>-8</v>
      </c>
      <c r="I23" s="24">
        <v>-4</v>
      </c>
      <c r="J23" s="24">
        <v>-35</v>
      </c>
      <c r="K23" s="24">
        <v>7</v>
      </c>
      <c r="L23" s="51">
        <f>VLOOKUP($A:$A,'4-Dünya İthahalat Göstergeleri'!$A:$M,10,0)</f>
        <v>4.1020351694460278</v>
      </c>
      <c r="M23" s="24">
        <v>17</v>
      </c>
      <c r="N23" s="24">
        <v>2769</v>
      </c>
      <c r="O23" s="24" t="s">
        <v>223</v>
      </c>
      <c r="P23" s="24">
        <v>7</v>
      </c>
      <c r="T23" s="22"/>
    </row>
    <row r="24" spans="1:20" x14ac:dyDescent="0.3">
      <c r="A24" s="9" t="s">
        <v>150</v>
      </c>
      <c r="B24" s="23">
        <v>1128</v>
      </c>
      <c r="C24" s="23">
        <v>1128</v>
      </c>
      <c r="D24" s="93">
        <f t="shared" si="0"/>
        <v>0.52936621536006756</v>
      </c>
      <c r="E24" s="23">
        <v>139</v>
      </c>
      <c r="F24" s="23" t="s">
        <v>202</v>
      </c>
      <c r="G24" s="23">
        <v>8115</v>
      </c>
      <c r="H24" s="23"/>
      <c r="I24" s="23">
        <v>141</v>
      </c>
      <c r="J24" s="23">
        <v>159</v>
      </c>
      <c r="K24" s="23">
        <v>23</v>
      </c>
      <c r="L24" s="51">
        <f>VLOOKUP($A:$A,'4-Dünya İthahalat Göstergeleri'!$A:$M,10,0)</f>
        <v>0.66846106829876684</v>
      </c>
      <c r="M24" s="23">
        <v>28</v>
      </c>
      <c r="N24" s="23">
        <v>10537</v>
      </c>
      <c r="O24" s="23" t="s">
        <v>204</v>
      </c>
      <c r="P24" s="23">
        <v>3</v>
      </c>
      <c r="T24" s="22"/>
    </row>
    <row r="25" spans="1:20" x14ac:dyDescent="0.3">
      <c r="A25" s="12" t="s">
        <v>109</v>
      </c>
      <c r="B25" s="24">
        <v>781</v>
      </c>
      <c r="C25" s="24">
        <v>770</v>
      </c>
      <c r="D25" s="93">
        <f t="shared" si="0"/>
        <v>0.36652040265621699</v>
      </c>
      <c r="E25" s="24">
        <v>130</v>
      </c>
      <c r="F25" s="24" t="s">
        <v>202</v>
      </c>
      <c r="G25" s="24">
        <v>6008</v>
      </c>
      <c r="H25" s="24">
        <v>84</v>
      </c>
      <c r="I25" s="24">
        <v>123</v>
      </c>
      <c r="J25" s="24">
        <v>-4</v>
      </c>
      <c r="K25" s="24">
        <v>64</v>
      </c>
      <c r="L25" s="51">
        <f>VLOOKUP($A:$A,'4-Dünya İthahalat Göstergeleri'!$A:$M,10,0)</f>
        <v>5.3377770068802607E-2</v>
      </c>
      <c r="M25" s="24">
        <v>22</v>
      </c>
      <c r="N25" s="24">
        <v>4378</v>
      </c>
      <c r="O25" s="24" t="s">
        <v>206</v>
      </c>
      <c r="P25" s="24">
        <v>0</v>
      </c>
      <c r="T25" s="22"/>
    </row>
    <row r="26" spans="1:20" x14ac:dyDescent="0.3">
      <c r="A26" s="9" t="s">
        <v>135</v>
      </c>
      <c r="B26" s="23">
        <v>751</v>
      </c>
      <c r="C26" s="23">
        <v>746</v>
      </c>
      <c r="D26" s="93">
        <f t="shared" si="0"/>
        <v>0.3524415139498322</v>
      </c>
      <c r="E26" s="23">
        <v>105</v>
      </c>
      <c r="F26" s="23" t="s">
        <v>202</v>
      </c>
      <c r="G26" s="23">
        <v>7152</v>
      </c>
      <c r="H26" s="23">
        <v>72</v>
      </c>
      <c r="I26" s="23">
        <v>64</v>
      </c>
      <c r="J26" s="23">
        <v>22</v>
      </c>
      <c r="K26" s="23">
        <v>38</v>
      </c>
      <c r="L26" s="51">
        <f>VLOOKUP($A:$A,'4-Dünya İthahalat Göstergeleri'!$A:$M,10,0)</f>
        <v>0.29171932172031284</v>
      </c>
      <c r="M26" s="23">
        <v>5</v>
      </c>
      <c r="N26" s="23">
        <v>5429</v>
      </c>
      <c r="O26" s="23" t="s">
        <v>224</v>
      </c>
      <c r="P26" s="23">
        <v>0</v>
      </c>
      <c r="T26" s="22"/>
    </row>
    <row r="27" spans="1:20" x14ac:dyDescent="0.3">
      <c r="A27" s="12" t="s">
        <v>133</v>
      </c>
      <c r="B27" s="24">
        <v>712</v>
      </c>
      <c r="C27" s="24">
        <v>712</v>
      </c>
      <c r="D27" s="93">
        <f t="shared" si="0"/>
        <v>0.33413895863153203</v>
      </c>
      <c r="E27" s="24">
        <v>72</v>
      </c>
      <c r="F27" s="24" t="s">
        <v>202</v>
      </c>
      <c r="G27" s="24">
        <v>9889</v>
      </c>
      <c r="H27" s="24">
        <v>47</v>
      </c>
      <c r="I27" s="24">
        <v>34</v>
      </c>
      <c r="J27" s="24">
        <v>-8</v>
      </c>
      <c r="K27" s="24">
        <v>40</v>
      </c>
      <c r="L27" s="51">
        <f>VLOOKUP($A:$A,'4-Dünya İthahalat Göstergeleri'!$A:$M,10,0)</f>
        <v>0.26817941538436124</v>
      </c>
      <c r="M27" s="24">
        <v>11</v>
      </c>
      <c r="N27" s="24">
        <v>11321</v>
      </c>
      <c r="O27" s="24" t="s">
        <v>216</v>
      </c>
      <c r="P27" s="24">
        <v>5</v>
      </c>
      <c r="T27" s="22"/>
    </row>
    <row r="28" spans="1:20" x14ac:dyDescent="0.3">
      <c r="A28" s="9" t="s">
        <v>122</v>
      </c>
      <c r="B28" s="23">
        <v>696</v>
      </c>
      <c r="C28" s="23">
        <v>234</v>
      </c>
      <c r="D28" s="93">
        <f t="shared" si="0"/>
        <v>0.3266302179881268</v>
      </c>
      <c r="E28" s="23">
        <v>147</v>
      </c>
      <c r="F28" s="23" t="s">
        <v>202</v>
      </c>
      <c r="G28" s="23">
        <v>4735</v>
      </c>
      <c r="H28" s="23">
        <v>118</v>
      </c>
      <c r="I28" s="23">
        <v>36</v>
      </c>
      <c r="J28" s="23">
        <v>130</v>
      </c>
      <c r="K28" s="23">
        <v>51</v>
      </c>
      <c r="L28" s="51">
        <f>VLOOKUP($A:$A,'4-Dünya İthahalat Göstergeleri'!$A:$M,10,0)</f>
        <v>0.13065680468485436</v>
      </c>
      <c r="M28" s="23">
        <v>23</v>
      </c>
      <c r="N28" s="23">
        <v>2292</v>
      </c>
      <c r="O28" s="23" t="s">
        <v>225</v>
      </c>
      <c r="P28" s="23">
        <v>30</v>
      </c>
      <c r="T28" s="22"/>
    </row>
    <row r="29" spans="1:20" x14ac:dyDescent="0.3">
      <c r="A29" s="12" t="s">
        <v>148</v>
      </c>
      <c r="B29" s="24">
        <v>673</v>
      </c>
      <c r="C29" s="24">
        <v>605</v>
      </c>
      <c r="D29" s="93">
        <f t="shared" si="0"/>
        <v>0.31583640331323182</v>
      </c>
      <c r="E29" s="24">
        <v>79</v>
      </c>
      <c r="F29" s="24" t="s">
        <v>202</v>
      </c>
      <c r="G29" s="24">
        <v>8519</v>
      </c>
      <c r="H29" s="24">
        <v>-21</v>
      </c>
      <c r="I29" s="24">
        <v>-23</v>
      </c>
      <c r="J29" s="24">
        <v>-39</v>
      </c>
      <c r="K29" s="24">
        <v>25</v>
      </c>
      <c r="L29" s="51">
        <f>VLOOKUP($A:$A,'4-Dünya İthahalat Göstergeleri'!$A:$M,10,0)</f>
        <v>0.51596790313122054</v>
      </c>
      <c r="M29" s="24">
        <v>6</v>
      </c>
      <c r="N29" s="24">
        <v>4866</v>
      </c>
      <c r="O29" s="24" t="s">
        <v>224</v>
      </c>
      <c r="P29" s="24">
        <v>0</v>
      </c>
      <c r="T29" s="22"/>
    </row>
    <row r="30" spans="1:20" x14ac:dyDescent="0.3">
      <c r="A30" s="9" t="s">
        <v>103</v>
      </c>
      <c r="B30" s="23">
        <v>665</v>
      </c>
      <c r="C30" s="23">
        <v>665</v>
      </c>
      <c r="D30" s="93">
        <f t="shared" si="0"/>
        <v>0.3120820329915292</v>
      </c>
      <c r="E30" s="23">
        <v>64</v>
      </c>
      <c r="F30" s="23" t="s">
        <v>202</v>
      </c>
      <c r="G30" s="23">
        <v>10391</v>
      </c>
      <c r="H30" s="23">
        <v>-36</v>
      </c>
      <c r="I30" s="23">
        <v>-36</v>
      </c>
      <c r="J30" s="23">
        <v>-56</v>
      </c>
      <c r="K30" s="23">
        <v>70</v>
      </c>
      <c r="L30" s="51">
        <f>VLOOKUP($A:$A,'4-Dünya İthahalat Göstergeleri'!$A:$M,10,0)</f>
        <v>3.5671217715224947E-2</v>
      </c>
      <c r="M30" s="23">
        <v>-33</v>
      </c>
      <c r="N30" s="23">
        <v>1453</v>
      </c>
      <c r="O30" s="23" t="s">
        <v>226</v>
      </c>
      <c r="P30" s="23">
        <v>0</v>
      </c>
      <c r="T30" s="22"/>
    </row>
    <row r="31" spans="1:20" x14ac:dyDescent="0.3">
      <c r="A31" s="12" t="s">
        <v>156</v>
      </c>
      <c r="B31" s="24">
        <v>638</v>
      </c>
      <c r="C31" s="24">
        <v>638</v>
      </c>
      <c r="D31" s="93">
        <f t="shared" si="0"/>
        <v>0.29941103315578288</v>
      </c>
      <c r="E31" s="24">
        <v>65</v>
      </c>
      <c r="F31" s="24" t="s">
        <v>202</v>
      </c>
      <c r="G31" s="24">
        <v>9815</v>
      </c>
      <c r="H31" s="24">
        <v>8</v>
      </c>
      <c r="I31" s="24">
        <v>2</v>
      </c>
      <c r="J31" s="24">
        <v>-58</v>
      </c>
      <c r="K31" s="24">
        <v>17</v>
      </c>
      <c r="L31" s="51">
        <f>VLOOKUP($A:$A,'4-Dünya İthahalat Göstergeleri'!$A:$M,10,0)</f>
        <v>1.3371802496056033</v>
      </c>
      <c r="M31" s="24">
        <v>9</v>
      </c>
      <c r="N31" s="24">
        <v>4217</v>
      </c>
      <c r="O31" s="24" t="s">
        <v>227</v>
      </c>
      <c r="P31" s="24">
        <v>10</v>
      </c>
      <c r="T31" s="22"/>
    </row>
    <row r="32" spans="1:20" x14ac:dyDescent="0.3">
      <c r="A32" s="9" t="s">
        <v>163</v>
      </c>
      <c r="B32" s="23">
        <v>632</v>
      </c>
      <c r="C32" s="23">
        <v>632</v>
      </c>
      <c r="D32" s="93">
        <f t="shared" si="0"/>
        <v>0.29659525541450599</v>
      </c>
      <c r="E32" s="23">
        <v>57</v>
      </c>
      <c r="F32" s="23" t="s">
        <v>202</v>
      </c>
      <c r="G32" s="23">
        <v>11088</v>
      </c>
      <c r="H32" s="23">
        <v>-10</v>
      </c>
      <c r="I32" s="23">
        <v>-14</v>
      </c>
      <c r="J32" s="23">
        <v>-68</v>
      </c>
      <c r="K32" s="23">
        <v>10</v>
      </c>
      <c r="L32" s="51">
        <f>VLOOKUP($A:$A,'4-Dünya İthahalat Göstergeleri'!$A:$M,10,0)</f>
        <v>2.8630411081101172</v>
      </c>
      <c r="M32" s="23">
        <v>12</v>
      </c>
      <c r="N32" s="23">
        <v>10668</v>
      </c>
      <c r="O32" s="23" t="s">
        <v>204</v>
      </c>
      <c r="P32" s="23">
        <v>10</v>
      </c>
      <c r="T32" s="22"/>
    </row>
    <row r="33" spans="1:20" x14ac:dyDescent="0.3">
      <c r="A33" s="12" t="s">
        <v>159</v>
      </c>
      <c r="B33" s="24">
        <v>623</v>
      </c>
      <c r="C33" s="24">
        <v>623</v>
      </c>
      <c r="D33" s="93">
        <f t="shared" si="0"/>
        <v>0.29237158880259051</v>
      </c>
      <c r="E33" s="24">
        <v>56</v>
      </c>
      <c r="F33" s="24" t="s">
        <v>202</v>
      </c>
      <c r="G33" s="24">
        <v>11125</v>
      </c>
      <c r="H33" s="24">
        <v>0</v>
      </c>
      <c r="I33" s="24">
        <v>-14</v>
      </c>
      <c r="J33" s="24">
        <v>-43</v>
      </c>
      <c r="K33" s="24">
        <v>14</v>
      </c>
      <c r="L33" s="51">
        <f>VLOOKUP($A:$A,'4-Dünya İthahalat Göstergeleri'!$A:$M,10,0)</f>
        <v>2.4358640797548547</v>
      </c>
      <c r="M33" s="24">
        <v>7</v>
      </c>
      <c r="N33" s="24">
        <v>3068</v>
      </c>
      <c r="O33" s="24" t="s">
        <v>211</v>
      </c>
      <c r="P33" s="24">
        <v>0</v>
      </c>
      <c r="T33" s="22"/>
    </row>
    <row r="34" spans="1:20" x14ac:dyDescent="0.3">
      <c r="A34" s="9" t="s">
        <v>97</v>
      </c>
      <c r="B34" s="23">
        <v>538</v>
      </c>
      <c r="C34" s="23">
        <v>538</v>
      </c>
      <c r="D34" s="93">
        <f t="shared" si="0"/>
        <v>0.25248140413450032</v>
      </c>
      <c r="E34" s="23">
        <v>144</v>
      </c>
      <c r="F34" s="23" t="s">
        <v>202</v>
      </c>
      <c r="G34" s="23">
        <v>3736</v>
      </c>
      <c r="H34" s="23">
        <v>22</v>
      </c>
      <c r="I34" s="23">
        <v>21</v>
      </c>
      <c r="J34" s="23">
        <v>85</v>
      </c>
      <c r="K34" s="23">
        <v>76</v>
      </c>
      <c r="L34" s="51">
        <f>VLOOKUP($A:$A,'4-Dünya İthahalat Göstergeleri'!$A:$M,10,0)</f>
        <v>2.2404209100445192E-2</v>
      </c>
      <c r="M34" s="23">
        <v>6</v>
      </c>
      <c r="N34" s="23">
        <v>1260</v>
      </c>
      <c r="O34" s="23" t="s">
        <v>228</v>
      </c>
      <c r="P34" s="23">
        <v>0</v>
      </c>
      <c r="T34" s="22"/>
    </row>
    <row r="35" spans="1:20" x14ac:dyDescent="0.3">
      <c r="A35" s="12" t="s">
        <v>154</v>
      </c>
      <c r="B35" s="24">
        <v>515</v>
      </c>
      <c r="C35" s="24">
        <v>515</v>
      </c>
      <c r="D35" s="93">
        <f t="shared" si="0"/>
        <v>0.24168758945960533</v>
      </c>
      <c r="E35" s="24">
        <v>41</v>
      </c>
      <c r="F35" s="24" t="s">
        <v>202</v>
      </c>
      <c r="G35" s="24">
        <v>12561</v>
      </c>
      <c r="H35" s="24">
        <v>-1</v>
      </c>
      <c r="I35" s="24">
        <v>-7</v>
      </c>
      <c r="J35" s="24">
        <v>-65</v>
      </c>
      <c r="K35" s="24">
        <v>19</v>
      </c>
      <c r="L35" s="51">
        <f>VLOOKUP($A:$A,'4-Dünya İthahalat Göstergeleri'!$A:$M,10,0)</f>
        <v>1.0016333391150647</v>
      </c>
      <c r="M35" s="24">
        <v>2</v>
      </c>
      <c r="N35" s="24">
        <v>1269</v>
      </c>
      <c r="O35" s="24" t="s">
        <v>222</v>
      </c>
      <c r="P35" s="24">
        <v>0</v>
      </c>
      <c r="T35" s="22"/>
    </row>
    <row r="36" spans="1:20" x14ac:dyDescent="0.3">
      <c r="A36" s="9" t="s">
        <v>112</v>
      </c>
      <c r="B36" s="23">
        <v>484</v>
      </c>
      <c r="C36" s="26">
        <v>-769</v>
      </c>
      <c r="D36" s="93">
        <f t="shared" si="0"/>
        <v>0.22713940446300773</v>
      </c>
      <c r="E36" s="23">
        <v>33</v>
      </c>
      <c r="F36" s="23" t="s">
        <v>202</v>
      </c>
      <c r="G36" s="23">
        <v>14667</v>
      </c>
      <c r="H36" s="23">
        <v>-19</v>
      </c>
      <c r="I36" s="23">
        <v>-21</v>
      </c>
      <c r="J36" s="23">
        <v>-31</v>
      </c>
      <c r="K36" s="23">
        <v>61</v>
      </c>
      <c r="L36" s="51">
        <f>VLOOKUP($A:$A,'4-Dünya İthahalat Göstergeleri'!$A:$M,10,0)</f>
        <v>7.1961906649817053E-2</v>
      </c>
      <c r="M36" s="23">
        <v>-24</v>
      </c>
      <c r="N36" s="23">
        <v>4661</v>
      </c>
      <c r="O36" s="23" t="s">
        <v>229</v>
      </c>
      <c r="P36" s="27">
        <v>45477</v>
      </c>
      <c r="T36" s="22"/>
    </row>
    <row r="37" spans="1:20" x14ac:dyDescent="0.3">
      <c r="A37" s="12" t="s">
        <v>98</v>
      </c>
      <c r="B37" s="24">
        <v>443</v>
      </c>
      <c r="C37" s="24">
        <v>443</v>
      </c>
      <c r="D37" s="93">
        <f t="shared" si="0"/>
        <v>0.20789825656428187</v>
      </c>
      <c r="E37" s="24">
        <v>47</v>
      </c>
      <c r="F37" s="24" t="s">
        <v>202</v>
      </c>
      <c r="G37" s="24">
        <v>9426</v>
      </c>
      <c r="H37" s="24">
        <v>-6</v>
      </c>
      <c r="I37" s="24">
        <v>-6</v>
      </c>
      <c r="J37" s="24">
        <v>-26</v>
      </c>
      <c r="K37" s="24">
        <v>75</v>
      </c>
      <c r="L37" s="51">
        <f>VLOOKUP($A:$A,'4-Dünya İthahalat Göstergeleri'!$A:$M,10,0)</f>
        <v>2.4675603571458069E-2</v>
      </c>
      <c r="M37" s="24">
        <v>-6</v>
      </c>
      <c r="N37" s="24">
        <v>2517</v>
      </c>
      <c r="O37" s="24" t="s">
        <v>210</v>
      </c>
      <c r="P37" s="24">
        <v>0</v>
      </c>
      <c r="T37" s="22"/>
    </row>
    <row r="38" spans="1:20" x14ac:dyDescent="0.3">
      <c r="A38" s="9" t="s">
        <v>110</v>
      </c>
      <c r="B38" s="23">
        <v>440</v>
      </c>
      <c r="C38" s="23">
        <v>433</v>
      </c>
      <c r="D38" s="93">
        <f t="shared" si="0"/>
        <v>0.20649036769364337</v>
      </c>
      <c r="E38" s="23">
        <v>61</v>
      </c>
      <c r="F38" s="23" t="s">
        <v>202</v>
      </c>
      <c r="G38" s="23">
        <v>7213</v>
      </c>
      <c r="H38" s="23">
        <v>3</v>
      </c>
      <c r="I38" s="23">
        <v>2</v>
      </c>
      <c r="J38" s="23">
        <v>-24</v>
      </c>
      <c r="K38" s="23">
        <v>63</v>
      </c>
      <c r="L38" s="51">
        <f>VLOOKUP($A:$A,'4-Dünya İthahalat Göstergeleri'!$A:$M,10,0)</f>
        <v>6.7677230715860945E-2</v>
      </c>
      <c r="M38" s="23">
        <v>-4</v>
      </c>
      <c r="N38" s="23">
        <v>2140</v>
      </c>
      <c r="O38" s="23" t="s">
        <v>206</v>
      </c>
      <c r="P38" s="23">
        <v>0</v>
      </c>
      <c r="T38" s="22"/>
    </row>
    <row r="39" spans="1:20" x14ac:dyDescent="0.3">
      <c r="A39" s="12" t="s">
        <v>167</v>
      </c>
      <c r="B39" s="24">
        <v>429</v>
      </c>
      <c r="C39" s="24">
        <v>146</v>
      </c>
      <c r="D39" s="93">
        <f t="shared" si="0"/>
        <v>0.20132810850130231</v>
      </c>
      <c r="E39" s="24">
        <v>43</v>
      </c>
      <c r="F39" s="24" t="s">
        <v>202</v>
      </c>
      <c r="G39" s="24">
        <v>9977</v>
      </c>
      <c r="H39" s="24">
        <v>-32</v>
      </c>
      <c r="I39" s="24">
        <v>-30</v>
      </c>
      <c r="J39" s="24">
        <v>-61</v>
      </c>
      <c r="K39" s="24">
        <v>6</v>
      </c>
      <c r="L39" s="51">
        <f>VLOOKUP($A:$A,'4-Dünya İthahalat Göstergeleri'!$A:$M,10,0)</f>
        <v>4.4175525105103617</v>
      </c>
      <c r="M39" s="24">
        <v>0</v>
      </c>
      <c r="N39" s="24">
        <v>5533</v>
      </c>
      <c r="O39" s="24" t="s">
        <v>228</v>
      </c>
      <c r="P39" s="24">
        <v>10</v>
      </c>
      <c r="T39" s="22"/>
    </row>
    <row r="40" spans="1:20" x14ac:dyDescent="0.3">
      <c r="A40" s="9" t="s">
        <v>127</v>
      </c>
      <c r="B40" s="23">
        <v>421</v>
      </c>
      <c r="C40" s="23">
        <v>421</v>
      </c>
      <c r="D40" s="93">
        <f t="shared" si="0"/>
        <v>0.19757373817959967</v>
      </c>
      <c r="E40" s="23">
        <v>75</v>
      </c>
      <c r="F40" s="23" t="s">
        <v>202</v>
      </c>
      <c r="G40" s="23">
        <v>5613</v>
      </c>
      <c r="H40" s="23">
        <v>119</v>
      </c>
      <c r="I40" s="23">
        <v>80</v>
      </c>
      <c r="J40" s="23">
        <v>-38</v>
      </c>
      <c r="K40" s="23">
        <v>46</v>
      </c>
      <c r="L40" s="51">
        <f>VLOOKUP($A:$A,'4-Dünya İthahalat Göstergeleri'!$A:$M,10,0)</f>
        <v>0.14562735915289374</v>
      </c>
      <c r="M40" s="23">
        <v>15</v>
      </c>
      <c r="N40" s="23">
        <v>1508</v>
      </c>
      <c r="O40" s="23" t="s">
        <v>230</v>
      </c>
      <c r="P40" s="23">
        <v>10</v>
      </c>
      <c r="T40" s="22"/>
    </row>
    <row r="41" spans="1:20" x14ac:dyDescent="0.3">
      <c r="A41" s="12" t="s">
        <v>101</v>
      </c>
      <c r="B41" s="24">
        <v>363</v>
      </c>
      <c r="C41" s="24">
        <v>363</v>
      </c>
      <c r="D41" s="93">
        <f t="shared" si="0"/>
        <v>0.1703545533472558</v>
      </c>
      <c r="E41" s="24">
        <v>19</v>
      </c>
      <c r="F41" s="24" t="s">
        <v>202</v>
      </c>
      <c r="G41" s="24">
        <v>19105</v>
      </c>
      <c r="H41" s="24">
        <v>-2</v>
      </c>
      <c r="I41" s="24">
        <v>-18</v>
      </c>
      <c r="J41" s="24">
        <v>-28</v>
      </c>
      <c r="K41" s="24">
        <v>72</v>
      </c>
      <c r="L41" s="51">
        <f>VLOOKUP($A:$A,'4-Dünya İthahalat Göstergeleri'!$A:$M,10,0)</f>
        <v>2.8444053489274885E-2</v>
      </c>
      <c r="M41" s="24">
        <v>-5</v>
      </c>
      <c r="N41" s="24">
        <v>11417</v>
      </c>
      <c r="O41" s="24" t="s">
        <v>231</v>
      </c>
      <c r="P41" s="24">
        <v>5</v>
      </c>
      <c r="T41" s="22"/>
    </row>
    <row r="42" spans="1:20" x14ac:dyDescent="0.3">
      <c r="A42" s="9" t="s">
        <v>120</v>
      </c>
      <c r="B42" s="23">
        <v>325</v>
      </c>
      <c r="C42" s="23">
        <v>308</v>
      </c>
      <c r="D42" s="93">
        <f t="shared" si="0"/>
        <v>0.15252129431916839</v>
      </c>
      <c r="E42" s="23">
        <v>46</v>
      </c>
      <c r="F42" s="23" t="s">
        <v>202</v>
      </c>
      <c r="G42" s="23">
        <v>7065</v>
      </c>
      <c r="H42" s="23">
        <v>42</v>
      </c>
      <c r="I42" s="23">
        <v>72</v>
      </c>
      <c r="J42" s="23">
        <v>-22</v>
      </c>
      <c r="K42" s="23">
        <v>53</v>
      </c>
      <c r="L42" s="51">
        <f>VLOOKUP($A:$A,'4-Dünya İthahalat Göstergeleri'!$A:$M,10,0)</f>
        <v>0.10907855721023201</v>
      </c>
      <c r="M42" s="23">
        <v>9</v>
      </c>
      <c r="N42" s="23">
        <v>8340</v>
      </c>
      <c r="O42" s="23" t="s">
        <v>212</v>
      </c>
      <c r="P42" s="23">
        <v>0</v>
      </c>
      <c r="T42" s="22"/>
    </row>
    <row r="43" spans="1:20" x14ac:dyDescent="0.3">
      <c r="A43" s="12" t="s">
        <v>149</v>
      </c>
      <c r="B43" s="24">
        <v>279</v>
      </c>
      <c r="C43" s="24">
        <v>278</v>
      </c>
      <c r="D43" s="93">
        <f t="shared" si="0"/>
        <v>0.13093366496937842</v>
      </c>
      <c r="E43" s="24">
        <v>28</v>
      </c>
      <c r="F43" s="24" t="s">
        <v>202</v>
      </c>
      <c r="G43" s="24">
        <v>9964</v>
      </c>
      <c r="H43" s="24">
        <v>14</v>
      </c>
      <c r="I43" s="24">
        <v>-7</v>
      </c>
      <c r="J43" s="24">
        <v>-42</v>
      </c>
      <c r="K43" s="24">
        <v>24</v>
      </c>
      <c r="L43" s="51">
        <f>VLOOKUP($A:$A,'4-Dünya İthahalat Göstergeleri'!$A:$M,10,0)</f>
        <v>0.61007590587341309</v>
      </c>
      <c r="M43" s="24">
        <v>6</v>
      </c>
      <c r="N43" s="24">
        <v>3417</v>
      </c>
      <c r="O43" s="24" t="s">
        <v>224</v>
      </c>
      <c r="P43" s="24">
        <v>5</v>
      </c>
      <c r="T43" s="22"/>
    </row>
    <row r="44" spans="1:20" x14ac:dyDescent="0.3">
      <c r="A44" s="9" t="s">
        <v>106</v>
      </c>
      <c r="B44" s="23">
        <v>277</v>
      </c>
      <c r="C44" s="23">
        <v>235</v>
      </c>
      <c r="D44" s="93">
        <f t="shared" si="0"/>
        <v>0.12999507238895275</v>
      </c>
      <c r="E44" s="23">
        <v>24</v>
      </c>
      <c r="F44" s="23" t="s">
        <v>202</v>
      </c>
      <c r="G44" s="23">
        <v>11542</v>
      </c>
      <c r="H44" s="23">
        <v>3</v>
      </c>
      <c r="I44" s="23">
        <v>-4</v>
      </c>
      <c r="J44" s="23">
        <v>2</v>
      </c>
      <c r="K44" s="23">
        <v>67</v>
      </c>
      <c r="L44" s="51">
        <f>VLOOKUP($A:$A,'4-Dünya İthahalat Göstergeleri'!$A:$M,10,0)</f>
        <v>4.1969175112124293E-2</v>
      </c>
      <c r="M44" s="23">
        <v>-8</v>
      </c>
      <c r="N44" s="23">
        <v>1293</v>
      </c>
      <c r="O44" s="23" t="s">
        <v>207</v>
      </c>
      <c r="P44" s="23">
        <v>0</v>
      </c>
      <c r="T44" s="22"/>
    </row>
    <row r="45" spans="1:20" x14ac:dyDescent="0.3">
      <c r="A45" s="12" t="s">
        <v>108</v>
      </c>
      <c r="B45" s="24">
        <v>272</v>
      </c>
      <c r="C45" s="24">
        <v>272</v>
      </c>
      <c r="D45" s="93">
        <f t="shared" si="0"/>
        <v>0.12764859093788863</v>
      </c>
      <c r="E45" s="24">
        <v>39</v>
      </c>
      <c r="F45" s="24" t="s">
        <v>202</v>
      </c>
      <c r="G45" s="24">
        <v>6974</v>
      </c>
      <c r="H45" s="24">
        <v>-12</v>
      </c>
      <c r="I45" s="24">
        <v>-17</v>
      </c>
      <c r="J45" s="24">
        <v>-68</v>
      </c>
      <c r="K45" s="24">
        <v>65</v>
      </c>
      <c r="L45" s="51">
        <f>VLOOKUP($A:$A,'4-Dünya İthahalat Göstergeleri'!$A:$M,10,0)</f>
        <v>4.6976567468675401E-2</v>
      </c>
      <c r="M45" s="24">
        <v>0</v>
      </c>
      <c r="N45" s="24">
        <v>6386</v>
      </c>
      <c r="O45" s="24" t="s">
        <v>232</v>
      </c>
      <c r="P45" s="24">
        <v>0</v>
      </c>
      <c r="T45" s="22"/>
    </row>
    <row r="46" spans="1:20" x14ac:dyDescent="0.3">
      <c r="A46" s="9" t="s">
        <v>152</v>
      </c>
      <c r="B46" s="23">
        <v>240</v>
      </c>
      <c r="C46" s="23">
        <v>240</v>
      </c>
      <c r="D46" s="93">
        <f t="shared" si="0"/>
        <v>0.11263110965107821</v>
      </c>
      <c r="E46" s="23">
        <v>32</v>
      </c>
      <c r="F46" s="23" t="s">
        <v>202</v>
      </c>
      <c r="G46" s="23">
        <v>7500</v>
      </c>
      <c r="H46" s="23">
        <v>47</v>
      </c>
      <c r="I46" s="23">
        <v>39</v>
      </c>
      <c r="J46" s="23">
        <v>-32</v>
      </c>
      <c r="K46" s="23">
        <v>21</v>
      </c>
      <c r="L46" s="51">
        <f>VLOOKUP($A:$A,'4-Dünya İthahalat Göstergeleri'!$A:$M,10,0)</f>
        <v>0.82513566419704143</v>
      </c>
      <c r="M46" s="23">
        <v>7</v>
      </c>
      <c r="N46" s="23">
        <v>12410</v>
      </c>
      <c r="O46" s="23" t="s">
        <v>206</v>
      </c>
      <c r="P46" s="23">
        <v>11</v>
      </c>
      <c r="T46" s="22"/>
    </row>
    <row r="47" spans="1:20" x14ac:dyDescent="0.3">
      <c r="A47" s="12" t="s">
        <v>89</v>
      </c>
      <c r="B47" s="24">
        <v>232</v>
      </c>
      <c r="C47" s="24">
        <v>232</v>
      </c>
      <c r="D47" s="93">
        <f t="shared" si="0"/>
        <v>0.10887673932937561</v>
      </c>
      <c r="E47" s="24">
        <v>22</v>
      </c>
      <c r="F47" s="24" t="s">
        <v>202</v>
      </c>
      <c r="G47" s="24">
        <v>10545</v>
      </c>
      <c r="H47" s="24">
        <v>117</v>
      </c>
      <c r="I47" s="24">
        <v>93</v>
      </c>
      <c r="J47" s="24">
        <v>21</v>
      </c>
      <c r="K47" s="24">
        <v>84</v>
      </c>
      <c r="L47" s="51">
        <f>VLOOKUP($A:$A,'4-Dünya İthahalat Göstergeleri'!$A:$M,10,0)</f>
        <v>8.6209744695261454E-3</v>
      </c>
      <c r="M47" s="24">
        <v>24</v>
      </c>
      <c r="N47" s="24">
        <v>3974</v>
      </c>
      <c r="O47" s="24" t="s">
        <v>234</v>
      </c>
      <c r="P47" s="24">
        <v>0</v>
      </c>
      <c r="T47" s="22"/>
    </row>
    <row r="48" spans="1:20" x14ac:dyDescent="0.3">
      <c r="A48" s="9" t="s">
        <v>114</v>
      </c>
      <c r="B48" s="23">
        <v>225</v>
      </c>
      <c r="C48" s="23">
        <v>225</v>
      </c>
      <c r="D48" s="93">
        <f t="shared" si="0"/>
        <v>0.10559166529788581</v>
      </c>
      <c r="E48" s="23">
        <v>55</v>
      </c>
      <c r="F48" s="23" t="s">
        <v>202</v>
      </c>
      <c r="G48" s="23">
        <v>4091</v>
      </c>
      <c r="H48" s="23">
        <v>-19</v>
      </c>
      <c r="I48" s="23">
        <v>-18</v>
      </c>
      <c r="J48" s="23">
        <v>-64</v>
      </c>
      <c r="K48" s="23">
        <v>59</v>
      </c>
      <c r="L48" s="51">
        <f>VLOOKUP($A:$A,'4-Dünya İthahalat Göstergeleri'!$A:$M,10,0)</f>
        <v>8.1150729737096416E-2</v>
      </c>
      <c r="M48" s="23">
        <v>-20</v>
      </c>
      <c r="N48" s="23">
        <v>4820</v>
      </c>
      <c r="O48" s="23" t="s">
        <v>221</v>
      </c>
      <c r="P48" s="23">
        <v>0</v>
      </c>
      <c r="T48" s="22"/>
    </row>
    <row r="49" spans="1:20" x14ac:dyDescent="0.3">
      <c r="A49" s="12" t="s">
        <v>136</v>
      </c>
      <c r="B49" s="24">
        <v>216</v>
      </c>
      <c r="C49" s="24">
        <v>216</v>
      </c>
      <c r="D49" s="93">
        <f t="shared" si="0"/>
        <v>0.10136799868597039</v>
      </c>
      <c r="E49" s="24">
        <v>23</v>
      </c>
      <c r="F49" s="24" t="s">
        <v>202</v>
      </c>
      <c r="G49" s="24">
        <v>9391</v>
      </c>
      <c r="H49" s="24">
        <v>44</v>
      </c>
      <c r="I49" s="24">
        <v>37</v>
      </c>
      <c r="J49" s="24">
        <v>-50</v>
      </c>
      <c r="K49" s="24">
        <v>37</v>
      </c>
      <c r="L49" s="51">
        <f>VLOOKUP($A:$A,'4-Dünya İthahalat Göstergeleri'!$A:$M,10,0)</f>
        <v>0.33332713862113966</v>
      </c>
      <c r="M49" s="24">
        <v>-7</v>
      </c>
      <c r="N49" s="24">
        <v>2924</v>
      </c>
      <c r="O49" s="24" t="s">
        <v>235</v>
      </c>
      <c r="P49" s="24">
        <v>26</v>
      </c>
      <c r="T49" s="22"/>
    </row>
    <row r="50" spans="1:20" x14ac:dyDescent="0.3">
      <c r="A50" s="9" t="s">
        <v>104</v>
      </c>
      <c r="B50" s="23">
        <v>215</v>
      </c>
      <c r="C50" s="23">
        <v>214</v>
      </c>
      <c r="D50" s="93">
        <f t="shared" si="0"/>
        <v>0.10089870239575756</v>
      </c>
      <c r="E50" s="23">
        <v>18</v>
      </c>
      <c r="F50" s="23" t="s">
        <v>202</v>
      </c>
      <c r="G50" s="23">
        <v>11944</v>
      </c>
      <c r="H50" s="23">
        <v>51</v>
      </c>
      <c r="I50" s="23">
        <v>37</v>
      </c>
      <c r="J50" s="23">
        <v>-34</v>
      </c>
      <c r="K50" s="23">
        <v>69</v>
      </c>
      <c r="L50" s="51">
        <f>VLOOKUP($A:$A,'4-Dünya İthahalat Göstergeleri'!$A:$M,10,0)</f>
        <v>3.9594535437883556E-2</v>
      </c>
      <c r="M50" s="23">
        <v>16</v>
      </c>
      <c r="N50" s="23">
        <v>5219</v>
      </c>
      <c r="O50" s="23" t="s">
        <v>224</v>
      </c>
      <c r="P50" s="23">
        <v>0</v>
      </c>
      <c r="T50" s="22"/>
    </row>
    <row r="51" spans="1:20" x14ac:dyDescent="0.3">
      <c r="A51" s="12" t="s">
        <v>113</v>
      </c>
      <c r="B51" s="24">
        <v>214</v>
      </c>
      <c r="C51" s="24">
        <v>214</v>
      </c>
      <c r="D51" s="93">
        <f t="shared" si="0"/>
        <v>0.10042940610554474</v>
      </c>
      <c r="E51" s="24">
        <v>20</v>
      </c>
      <c r="F51" s="24" t="s">
        <v>202</v>
      </c>
      <c r="G51" s="24">
        <v>10700</v>
      </c>
      <c r="H51" s="24"/>
      <c r="I51" s="24"/>
      <c r="J51" s="24">
        <v>-39</v>
      </c>
      <c r="K51" s="24">
        <v>60</v>
      </c>
      <c r="L51" s="51">
        <f>VLOOKUP($A:$A,'4-Dünya İthahalat Göstergeleri'!$A:$M,10,0)</f>
        <v>7.2787868275639905E-2</v>
      </c>
      <c r="M51" s="24">
        <v>364</v>
      </c>
      <c r="N51" s="24">
        <v>6817</v>
      </c>
      <c r="O51" s="24" t="s">
        <v>236</v>
      </c>
      <c r="P51" s="24">
        <v>0</v>
      </c>
      <c r="T51" s="22"/>
    </row>
    <row r="52" spans="1:20" x14ac:dyDescent="0.3">
      <c r="A52" s="9" t="s">
        <v>116</v>
      </c>
      <c r="B52" s="23">
        <v>157</v>
      </c>
      <c r="C52" s="26">
        <v>-24</v>
      </c>
      <c r="D52" s="93">
        <f t="shared" si="0"/>
        <v>7.3679517563413663E-2</v>
      </c>
      <c r="E52" s="23">
        <v>19</v>
      </c>
      <c r="F52" s="23" t="s">
        <v>202</v>
      </c>
      <c r="G52" s="23">
        <v>8263</v>
      </c>
      <c r="H52" s="23">
        <v>14</v>
      </c>
      <c r="I52" s="23">
        <v>14</v>
      </c>
      <c r="J52" s="23">
        <v>105</v>
      </c>
      <c r="K52" s="23">
        <v>57</v>
      </c>
      <c r="L52" s="51">
        <f>VLOOKUP($A:$A,'4-Dünya İthahalat Göstergeleri'!$A:$M,10,0)</f>
        <v>8.8016535751748975E-2</v>
      </c>
      <c r="M52" s="23">
        <v>3</v>
      </c>
      <c r="N52" s="23">
        <v>15875</v>
      </c>
      <c r="O52" s="23" t="s">
        <v>237</v>
      </c>
      <c r="P52" s="23">
        <v>26</v>
      </c>
      <c r="T52" s="22"/>
    </row>
    <row r="53" spans="1:20" x14ac:dyDescent="0.3">
      <c r="A53" s="12" t="s">
        <v>119</v>
      </c>
      <c r="B53" s="24">
        <v>141</v>
      </c>
      <c r="C53" s="24">
        <v>141</v>
      </c>
      <c r="D53" s="93">
        <f t="shared" si="0"/>
        <v>6.6170776920008445E-2</v>
      </c>
      <c r="E53" s="24">
        <v>14</v>
      </c>
      <c r="F53" s="24" t="s">
        <v>202</v>
      </c>
      <c r="G53" s="24">
        <v>10071</v>
      </c>
      <c r="H53" s="24">
        <v>103</v>
      </c>
      <c r="I53" s="24">
        <v>24</v>
      </c>
      <c r="J53" s="24">
        <v>-41</v>
      </c>
      <c r="K53" s="24">
        <v>54</v>
      </c>
      <c r="L53" s="51">
        <f>VLOOKUP($A:$A,'4-Dünya İthahalat Göstergeleri'!$A:$M,10,0)</f>
        <v>0.10510361688595947</v>
      </c>
      <c r="M53" s="24">
        <v>-1</v>
      </c>
      <c r="N53" s="24">
        <v>7768</v>
      </c>
      <c r="O53" s="24" t="s">
        <v>238</v>
      </c>
      <c r="P53" s="24">
        <v>0</v>
      </c>
      <c r="T53" s="22"/>
    </row>
    <row r="54" spans="1:20" x14ac:dyDescent="0.3">
      <c r="A54" s="9" t="s">
        <v>92</v>
      </c>
      <c r="B54" s="23">
        <v>102</v>
      </c>
      <c r="C54" s="23">
        <v>102</v>
      </c>
      <c r="D54" s="93">
        <f t="shared" si="0"/>
        <v>4.7868221601708241E-2</v>
      </c>
      <c r="E54" s="23">
        <v>9</v>
      </c>
      <c r="F54" s="23" t="s">
        <v>202</v>
      </c>
      <c r="G54" s="23">
        <v>11333</v>
      </c>
      <c r="H54" s="23"/>
      <c r="I54" s="23">
        <v>55</v>
      </c>
      <c r="J54" s="23">
        <v>-8</v>
      </c>
      <c r="K54" s="23">
        <v>81</v>
      </c>
      <c r="L54" s="51">
        <f>VLOOKUP($A:$A,'4-Dünya İthahalat Göstergeleri'!$A:$M,10,0)</f>
        <v>1.1718330566361887E-2</v>
      </c>
      <c r="M54" s="23">
        <v>7</v>
      </c>
      <c r="N54" s="23">
        <v>2817</v>
      </c>
      <c r="O54" s="23" t="s">
        <v>239</v>
      </c>
      <c r="P54" s="23">
        <v>0</v>
      </c>
      <c r="T54" s="22"/>
    </row>
    <row r="55" spans="1:20" x14ac:dyDescent="0.3">
      <c r="A55" s="12" t="s">
        <v>124</v>
      </c>
      <c r="B55" s="24">
        <v>99</v>
      </c>
      <c r="C55" s="24">
        <v>99</v>
      </c>
      <c r="D55" s="93">
        <f t="shared" si="0"/>
        <v>4.646033273106976E-2</v>
      </c>
      <c r="E55" s="24">
        <v>17</v>
      </c>
      <c r="F55" s="24" t="s">
        <v>202</v>
      </c>
      <c r="G55" s="24">
        <v>5824</v>
      </c>
      <c r="H55" s="24">
        <v>-5</v>
      </c>
      <c r="I55" s="24">
        <v>-2</v>
      </c>
      <c r="J55" s="24">
        <v>-44</v>
      </c>
      <c r="K55" s="24">
        <v>49</v>
      </c>
      <c r="L55" s="51">
        <f>VLOOKUP($A:$A,'4-Dünya İthahalat Göstergeleri'!$A:$M,10,0)</f>
        <v>0.14469815232384303</v>
      </c>
      <c r="M55" s="24">
        <v>-5</v>
      </c>
      <c r="N55" s="24">
        <v>820</v>
      </c>
      <c r="O55" s="24" t="s">
        <v>240</v>
      </c>
      <c r="P55" s="24">
        <v>0</v>
      </c>
      <c r="T55" s="22"/>
    </row>
    <row r="56" spans="1:20" x14ac:dyDescent="0.3">
      <c r="A56" s="9" t="s">
        <v>87</v>
      </c>
      <c r="B56" s="23">
        <v>90</v>
      </c>
      <c r="C56" s="23">
        <v>90</v>
      </c>
      <c r="D56" s="93">
        <f t="shared" si="0"/>
        <v>4.2236666119154324E-2</v>
      </c>
      <c r="E56" s="23">
        <v>13</v>
      </c>
      <c r="F56" s="23" t="s">
        <v>202</v>
      </c>
      <c r="G56" s="23">
        <v>6923</v>
      </c>
      <c r="H56" s="23">
        <v>-46</v>
      </c>
      <c r="I56" s="23">
        <v>-40</v>
      </c>
      <c r="J56" s="23">
        <v>94</v>
      </c>
      <c r="K56" s="23">
        <v>86</v>
      </c>
      <c r="L56" s="51">
        <f>VLOOKUP($A:$A,'4-Dünya İthahalat Göstergeleri'!$A:$M,10,0)</f>
        <v>6.6593156081968426E-3</v>
      </c>
      <c r="M56" s="23">
        <v>-40</v>
      </c>
      <c r="N56" s="23">
        <v>1468</v>
      </c>
      <c r="O56" s="23" t="s">
        <v>218</v>
      </c>
      <c r="P56" s="23">
        <v>10</v>
      </c>
      <c r="T56" s="22"/>
    </row>
    <row r="57" spans="1:20" x14ac:dyDescent="0.3">
      <c r="A57" s="12" t="s">
        <v>88</v>
      </c>
      <c r="B57" s="24">
        <v>72</v>
      </c>
      <c r="C57" s="24">
        <v>72</v>
      </c>
      <c r="D57" s="93">
        <f t="shared" si="0"/>
        <v>3.3789332895323466E-2</v>
      </c>
      <c r="E57" s="24">
        <v>7</v>
      </c>
      <c r="F57" s="24" t="s">
        <v>202</v>
      </c>
      <c r="G57" s="24">
        <v>10286</v>
      </c>
      <c r="H57" s="24">
        <v>217</v>
      </c>
      <c r="I57" s="24"/>
      <c r="J57" s="24">
        <v>0</v>
      </c>
      <c r="K57" s="24">
        <v>85</v>
      </c>
      <c r="L57" s="51">
        <f>VLOOKUP($A:$A,'4-Dünya İthahalat Göstergeleri'!$A:$M,10,0)</f>
        <v>6.8141834130386299E-3</v>
      </c>
      <c r="M57" s="24">
        <v>-10</v>
      </c>
      <c r="N57" s="24">
        <v>6387</v>
      </c>
      <c r="O57" s="24" t="s">
        <v>218</v>
      </c>
      <c r="P57" s="24">
        <v>0</v>
      </c>
      <c r="T57" s="22"/>
    </row>
    <row r="58" spans="1:20" x14ac:dyDescent="0.3">
      <c r="A58" s="9" t="s">
        <v>90</v>
      </c>
      <c r="B58" s="23">
        <v>71</v>
      </c>
      <c r="C58" s="23">
        <v>71</v>
      </c>
      <c r="D58" s="93">
        <f t="shared" si="0"/>
        <v>3.3320036605110639E-2</v>
      </c>
      <c r="E58" s="23">
        <v>5</v>
      </c>
      <c r="F58" s="23" t="s">
        <v>202</v>
      </c>
      <c r="G58" s="23">
        <v>14200</v>
      </c>
      <c r="H58" s="23">
        <v>52</v>
      </c>
      <c r="I58" s="23">
        <v>50</v>
      </c>
      <c r="J58" s="23">
        <v>-44</v>
      </c>
      <c r="K58" s="23">
        <v>83</v>
      </c>
      <c r="L58" s="51">
        <f>VLOOKUP($A:$A,'4-Dünya İthahalat Göstergeleri'!$A:$M,10,0)</f>
        <v>8.7758422743679336E-3</v>
      </c>
      <c r="M58" s="23">
        <v>-12</v>
      </c>
      <c r="N58" s="23">
        <v>1279</v>
      </c>
      <c r="O58" s="23" t="s">
        <v>206</v>
      </c>
      <c r="P58" s="23">
        <v>0</v>
      </c>
      <c r="T58" s="22"/>
    </row>
    <row r="59" spans="1:20" x14ac:dyDescent="0.3">
      <c r="A59" s="12" t="s">
        <v>58</v>
      </c>
      <c r="B59" s="24">
        <v>65</v>
      </c>
      <c r="C59" s="24">
        <v>65</v>
      </c>
      <c r="D59" s="93">
        <f t="shared" si="0"/>
        <v>3.0504258863833681E-2</v>
      </c>
      <c r="E59" s="24">
        <v>7</v>
      </c>
      <c r="F59" s="24" t="s">
        <v>202</v>
      </c>
      <c r="G59" s="24">
        <v>9286</v>
      </c>
      <c r="H59" s="24">
        <v>46</v>
      </c>
      <c r="I59" s="24">
        <v>82</v>
      </c>
      <c r="J59" s="24">
        <v>-14</v>
      </c>
      <c r="K59" s="24">
        <v>115</v>
      </c>
      <c r="L59" s="51">
        <f>VLOOKUP($A:$A,'4-Dünya İthahalat Göstergeleri'!$A:$M,10,0)</f>
        <v>1.1873198371203674E-3</v>
      </c>
      <c r="M59" s="24">
        <v>-48</v>
      </c>
      <c r="N59" s="24">
        <v>2259</v>
      </c>
      <c r="O59" s="24" t="s">
        <v>215</v>
      </c>
      <c r="P59" s="24">
        <v>0</v>
      </c>
      <c r="T59" s="22"/>
    </row>
    <row r="60" spans="1:20" x14ac:dyDescent="0.3">
      <c r="A60" s="9" t="s">
        <v>74</v>
      </c>
      <c r="B60" s="23">
        <v>45</v>
      </c>
      <c r="C60" s="23">
        <v>45</v>
      </c>
      <c r="D60" s="93">
        <f t="shared" si="0"/>
        <v>2.1118333059577162E-2</v>
      </c>
      <c r="E60" s="23">
        <v>4</v>
      </c>
      <c r="F60" s="23" t="s">
        <v>202</v>
      </c>
      <c r="G60" s="23">
        <v>11250</v>
      </c>
      <c r="H60" s="23"/>
      <c r="I60" s="23"/>
      <c r="J60" s="23">
        <v>-35</v>
      </c>
      <c r="K60" s="23">
        <v>99</v>
      </c>
      <c r="L60" s="51">
        <f>VLOOKUP($A:$A,'4-Dünya İthahalat Göstergeleri'!$A:$M,10,0)</f>
        <v>2.5295074790825222E-3</v>
      </c>
      <c r="M60" s="23"/>
      <c r="N60" s="23">
        <v>1958</v>
      </c>
      <c r="O60" s="23" t="s">
        <v>241</v>
      </c>
      <c r="P60" s="23">
        <v>5</v>
      </c>
      <c r="T60" s="22"/>
    </row>
    <row r="61" spans="1:20" x14ac:dyDescent="0.3">
      <c r="A61" s="12" t="s">
        <v>115</v>
      </c>
      <c r="B61" s="24">
        <v>44</v>
      </c>
      <c r="C61" s="24">
        <v>44</v>
      </c>
      <c r="D61" s="93">
        <f t="shared" si="0"/>
        <v>2.0649036769364339E-2</v>
      </c>
      <c r="E61" s="24">
        <v>4</v>
      </c>
      <c r="F61" s="24" t="s">
        <v>202</v>
      </c>
      <c r="G61" s="24">
        <v>11000</v>
      </c>
      <c r="H61" s="24"/>
      <c r="I61" s="24"/>
      <c r="J61" s="24">
        <v>137</v>
      </c>
      <c r="K61" s="24">
        <v>58</v>
      </c>
      <c r="L61" s="51">
        <f>VLOOKUP($A:$A,'4-Dünya İthahalat Göstergeleri'!$A:$M,10,0)</f>
        <v>8.2751030387128208E-2</v>
      </c>
      <c r="M61" s="24">
        <v>41</v>
      </c>
      <c r="N61" s="24">
        <v>6803</v>
      </c>
      <c r="O61" s="24" t="s">
        <v>242</v>
      </c>
      <c r="P61" s="24">
        <v>5</v>
      </c>
      <c r="T61" s="22"/>
    </row>
    <row r="62" spans="1:20" x14ac:dyDescent="0.3">
      <c r="A62" s="9" t="s">
        <v>69</v>
      </c>
      <c r="B62" s="23">
        <v>37</v>
      </c>
      <c r="C62" s="23">
        <v>37</v>
      </c>
      <c r="D62" s="93">
        <f t="shared" si="0"/>
        <v>1.7363962737874557E-2</v>
      </c>
      <c r="E62" s="23">
        <v>6</v>
      </c>
      <c r="F62" s="23" t="s">
        <v>202</v>
      </c>
      <c r="G62" s="23">
        <v>6167</v>
      </c>
      <c r="H62" s="23">
        <v>-37</v>
      </c>
      <c r="I62" s="23">
        <v>-39</v>
      </c>
      <c r="J62" s="23">
        <v>66</v>
      </c>
      <c r="K62" s="23">
        <v>103</v>
      </c>
      <c r="L62" s="51">
        <f>VLOOKUP($A:$A,'4-Dünya İthahalat Göstergeleri'!$A:$M,10,0)</f>
        <v>2.3230170726268057E-3</v>
      </c>
      <c r="M62" s="23">
        <v>14</v>
      </c>
      <c r="N62" s="23">
        <v>3052</v>
      </c>
      <c r="O62" s="23" t="s">
        <v>243</v>
      </c>
      <c r="P62" s="23">
        <v>0</v>
      </c>
      <c r="T62" s="22"/>
    </row>
    <row r="63" spans="1:20" x14ac:dyDescent="0.3">
      <c r="A63" s="12" t="s">
        <v>68</v>
      </c>
      <c r="B63" s="24">
        <v>30</v>
      </c>
      <c r="C63" s="24">
        <v>30</v>
      </c>
      <c r="D63" s="93">
        <f t="shared" si="0"/>
        <v>1.4078888706384777E-2</v>
      </c>
      <c r="E63" s="24">
        <v>4</v>
      </c>
      <c r="F63" s="24" t="s">
        <v>202</v>
      </c>
      <c r="G63" s="24">
        <v>7500</v>
      </c>
      <c r="H63" s="24"/>
      <c r="I63" s="24"/>
      <c r="J63" s="24">
        <v>4</v>
      </c>
      <c r="K63" s="24">
        <v>105</v>
      </c>
      <c r="L63" s="51">
        <f>VLOOKUP($A:$A,'4-Dünya İthahalat Göstergeleri'!$A:$M,10,0)</f>
        <v>2.1165266661710897E-3</v>
      </c>
      <c r="M63" s="24">
        <v>115</v>
      </c>
      <c r="N63" s="24">
        <v>2504</v>
      </c>
      <c r="O63" s="24" t="s">
        <v>220</v>
      </c>
      <c r="P63" s="24">
        <v>5</v>
      </c>
      <c r="T63" s="22"/>
    </row>
    <row r="64" spans="1:20" x14ac:dyDescent="0.3">
      <c r="A64" s="9" t="s">
        <v>129</v>
      </c>
      <c r="B64" s="23">
        <v>28</v>
      </c>
      <c r="C64" s="23">
        <v>28</v>
      </c>
      <c r="D64" s="93">
        <f t="shared" si="0"/>
        <v>1.3140296125959124E-2</v>
      </c>
      <c r="E64" s="23">
        <v>4</v>
      </c>
      <c r="F64" s="23" t="s">
        <v>202</v>
      </c>
      <c r="G64" s="23">
        <v>7000</v>
      </c>
      <c r="H64" s="23">
        <v>-73</v>
      </c>
      <c r="I64" s="23">
        <v>-69</v>
      </c>
      <c r="J64" s="23">
        <v>263</v>
      </c>
      <c r="K64" s="23">
        <v>44</v>
      </c>
      <c r="L64" s="51">
        <f>VLOOKUP($A:$A,'4-Dünya İthahalat Göstergeleri'!$A:$M,10,0)</f>
        <v>0.14779550842067879</v>
      </c>
      <c r="M64" s="23">
        <v>-12</v>
      </c>
      <c r="N64" s="23">
        <v>1786</v>
      </c>
      <c r="O64" s="23" t="s">
        <v>206</v>
      </c>
      <c r="P64" s="23">
        <v>5</v>
      </c>
      <c r="T64" s="22"/>
    </row>
    <row r="65" spans="1:20" x14ac:dyDescent="0.3">
      <c r="A65" s="12" t="s">
        <v>102</v>
      </c>
      <c r="B65" s="24">
        <v>26</v>
      </c>
      <c r="C65" s="28">
        <v>-432</v>
      </c>
      <c r="D65" s="93">
        <f t="shared" si="0"/>
        <v>1.2201703545533472E-2</v>
      </c>
      <c r="E65" s="24">
        <v>2</v>
      </c>
      <c r="F65" s="24" t="s">
        <v>202</v>
      </c>
      <c r="G65" s="24">
        <v>13000</v>
      </c>
      <c r="H65" s="24">
        <v>76</v>
      </c>
      <c r="I65" s="24">
        <v>5</v>
      </c>
      <c r="J65" s="24">
        <v>-76</v>
      </c>
      <c r="K65" s="24">
        <v>71</v>
      </c>
      <c r="L65" s="51">
        <f>VLOOKUP($A:$A,'4-Dünya İthahalat Göstergeleri'!$A:$M,10,0)</f>
        <v>3.4638765682946368E-2</v>
      </c>
      <c r="M65" s="24">
        <v>13</v>
      </c>
      <c r="N65" s="24">
        <v>1653</v>
      </c>
      <c r="O65" s="24" t="s">
        <v>215</v>
      </c>
      <c r="P65" s="24">
        <v>10</v>
      </c>
      <c r="T65" s="22"/>
    </row>
    <row r="66" spans="1:20" x14ac:dyDescent="0.3">
      <c r="A66" s="9" t="s">
        <v>107</v>
      </c>
      <c r="B66" s="23">
        <v>24</v>
      </c>
      <c r="C66" s="23">
        <v>24</v>
      </c>
      <c r="D66" s="93">
        <f t="shared" si="0"/>
        <v>1.126311096510782E-2</v>
      </c>
      <c r="E66" s="23">
        <v>1</v>
      </c>
      <c r="F66" s="23" t="s">
        <v>202</v>
      </c>
      <c r="G66" s="23">
        <v>24000</v>
      </c>
      <c r="H66" s="23">
        <v>2</v>
      </c>
      <c r="I66" s="23">
        <v>-10</v>
      </c>
      <c r="J66" s="23">
        <v>153</v>
      </c>
      <c r="K66" s="23">
        <v>66</v>
      </c>
      <c r="L66" s="51">
        <f>VLOOKUP($A:$A,'4-Dünya İthahalat Göstergeleri'!$A:$M,10,0)</f>
        <v>4.5737625029941109E-2</v>
      </c>
      <c r="M66" s="23">
        <v>-6</v>
      </c>
      <c r="N66" s="23">
        <v>1762</v>
      </c>
      <c r="O66" s="23" t="s">
        <v>244</v>
      </c>
      <c r="P66" s="23">
        <v>0</v>
      </c>
      <c r="T66" s="22"/>
    </row>
    <row r="67" spans="1:20" x14ac:dyDescent="0.3">
      <c r="A67" s="12" t="s">
        <v>123</v>
      </c>
      <c r="B67" s="24">
        <v>21</v>
      </c>
      <c r="C67" s="24">
        <v>21</v>
      </c>
      <c r="D67" s="93">
        <f t="shared" ref="D67:D108" si="1">(B67/$B$2)*100</f>
        <v>9.8552220944693441E-3</v>
      </c>
      <c r="E67" s="24">
        <v>2</v>
      </c>
      <c r="F67" s="24" t="s">
        <v>202</v>
      </c>
      <c r="G67" s="24">
        <v>10500</v>
      </c>
      <c r="H67" s="24"/>
      <c r="I67" s="24"/>
      <c r="J67" s="24">
        <v>23</v>
      </c>
      <c r="K67" s="24">
        <v>50</v>
      </c>
      <c r="L67" s="51">
        <f>VLOOKUP($A:$A,'4-Dünya İthahalat Göstergeleri'!$A:$M,10,0)</f>
        <v>0.13194736972520257</v>
      </c>
      <c r="M67" s="24">
        <v>7</v>
      </c>
      <c r="N67" s="24">
        <v>2442</v>
      </c>
      <c r="O67" s="24" t="s">
        <v>242</v>
      </c>
      <c r="P67" s="24">
        <v>10</v>
      </c>
      <c r="T67" s="22"/>
    </row>
    <row r="68" spans="1:20" x14ac:dyDescent="0.3">
      <c r="A68" s="9" t="s">
        <v>66</v>
      </c>
      <c r="B68" s="23">
        <v>21</v>
      </c>
      <c r="C68" s="23">
        <v>21</v>
      </c>
      <c r="D68" s="93">
        <f t="shared" si="1"/>
        <v>9.8552220944693441E-3</v>
      </c>
      <c r="E68" s="23">
        <v>1</v>
      </c>
      <c r="F68" s="23" t="s">
        <v>202</v>
      </c>
      <c r="G68" s="23">
        <v>21000</v>
      </c>
      <c r="H68" s="23"/>
      <c r="I68" s="23"/>
      <c r="J68" s="23">
        <v>10</v>
      </c>
      <c r="K68" s="23">
        <v>107</v>
      </c>
      <c r="L68" s="51">
        <f>VLOOKUP($A:$A,'4-Dünya İthahalat Göstergeleri'!$A:$M,10,0)</f>
        <v>2.0132814629432319E-3</v>
      </c>
      <c r="M68" s="23">
        <v>-5</v>
      </c>
      <c r="N68" s="23">
        <v>11114</v>
      </c>
      <c r="O68" s="23" t="s">
        <v>245</v>
      </c>
      <c r="P68" s="23">
        <v>0</v>
      </c>
      <c r="T68" s="22"/>
    </row>
    <row r="69" spans="1:20" x14ac:dyDescent="0.3">
      <c r="A69" s="12" t="s">
        <v>83</v>
      </c>
      <c r="B69" s="24">
        <v>17</v>
      </c>
      <c r="C69" s="24">
        <v>17</v>
      </c>
      <c r="D69" s="93">
        <f t="shared" si="1"/>
        <v>7.9780369336180396E-3</v>
      </c>
      <c r="E69" s="24">
        <v>3</v>
      </c>
      <c r="F69" s="24" t="s">
        <v>202</v>
      </c>
      <c r="G69" s="24">
        <v>5667</v>
      </c>
      <c r="H69" s="24">
        <v>238</v>
      </c>
      <c r="I69" s="24"/>
      <c r="J69" s="24">
        <v>-50</v>
      </c>
      <c r="K69" s="24">
        <v>90</v>
      </c>
      <c r="L69" s="51">
        <f>VLOOKUP($A:$A,'4-Dünya İthahalat Göstergeleri'!$A:$M,10,0)</f>
        <v>4.5944115436396824E-3</v>
      </c>
      <c r="M69" s="24">
        <v>81</v>
      </c>
      <c r="N69" s="24">
        <v>3533</v>
      </c>
      <c r="O69" s="24" t="s">
        <v>246</v>
      </c>
      <c r="P69" s="24">
        <v>0</v>
      </c>
      <c r="T69" s="22"/>
    </row>
    <row r="70" spans="1:20" x14ac:dyDescent="0.3">
      <c r="A70" s="9" t="s">
        <v>55</v>
      </c>
      <c r="B70" s="23">
        <v>17</v>
      </c>
      <c r="C70" s="23">
        <v>17</v>
      </c>
      <c r="D70" s="93">
        <f t="shared" si="1"/>
        <v>7.9780369336180396E-3</v>
      </c>
      <c r="E70" s="23">
        <v>1</v>
      </c>
      <c r="F70" s="23" t="s">
        <v>202</v>
      </c>
      <c r="G70" s="23">
        <v>17000</v>
      </c>
      <c r="H70" s="23">
        <v>150</v>
      </c>
      <c r="I70" s="23"/>
      <c r="J70" s="23">
        <v>47</v>
      </c>
      <c r="K70" s="23">
        <v>118</v>
      </c>
      <c r="L70" s="51">
        <f>VLOOKUP($A:$A,'4-Dünya İthahalat Göstergeleri'!$A:$M,10,0)</f>
        <v>1.0324520322785803E-3</v>
      </c>
      <c r="M70" s="23">
        <v>95</v>
      </c>
      <c r="N70" s="23">
        <v>1782</v>
      </c>
      <c r="O70" s="23" t="s">
        <v>247</v>
      </c>
      <c r="P70" s="23">
        <v>0</v>
      </c>
      <c r="T70" s="22"/>
    </row>
    <row r="71" spans="1:20" x14ac:dyDescent="0.3">
      <c r="A71" s="12" t="s">
        <v>52</v>
      </c>
      <c r="B71" s="24">
        <v>17</v>
      </c>
      <c r="C71" s="24">
        <v>17</v>
      </c>
      <c r="D71" s="93">
        <f t="shared" si="1"/>
        <v>7.9780369336180396E-3</v>
      </c>
      <c r="E71" s="24">
        <v>2</v>
      </c>
      <c r="F71" s="24" t="s">
        <v>202</v>
      </c>
      <c r="G71" s="24">
        <v>8500</v>
      </c>
      <c r="H71" s="24">
        <v>103</v>
      </c>
      <c r="I71" s="24"/>
      <c r="J71" s="24">
        <v>-23</v>
      </c>
      <c r="K71" s="24">
        <v>121</v>
      </c>
      <c r="L71" s="51">
        <f>VLOOKUP($A:$A,'4-Dünya İthahalat Göstergeleri'!$A:$M,10,0)</f>
        <v>6.1947121936714816E-4</v>
      </c>
      <c r="M71" s="24">
        <v>-23</v>
      </c>
      <c r="N71" s="24">
        <v>4150</v>
      </c>
      <c r="O71" s="24" t="s">
        <v>234</v>
      </c>
      <c r="P71" s="24">
        <v>0</v>
      </c>
      <c r="T71" s="22"/>
    </row>
    <row r="72" spans="1:20" x14ac:dyDescent="0.3">
      <c r="A72" s="9" t="s">
        <v>144</v>
      </c>
      <c r="B72" s="23">
        <v>16</v>
      </c>
      <c r="C72" s="23">
        <v>16</v>
      </c>
      <c r="D72" s="93">
        <f t="shared" si="1"/>
        <v>7.5087406434052135E-3</v>
      </c>
      <c r="E72" s="23">
        <v>2</v>
      </c>
      <c r="F72" s="23" t="s">
        <v>202</v>
      </c>
      <c r="G72" s="23">
        <v>8000</v>
      </c>
      <c r="H72" s="23">
        <v>-20</v>
      </c>
      <c r="I72" s="23">
        <v>-11</v>
      </c>
      <c r="J72" s="23">
        <v>146</v>
      </c>
      <c r="K72" s="23">
        <v>29</v>
      </c>
      <c r="L72" s="51">
        <f>VLOOKUP($A:$A,'4-Dünya İthahalat Göstergeleri'!$A:$M,10,0)</f>
        <v>0.45118153810573963</v>
      </c>
      <c r="M72" s="23">
        <v>7</v>
      </c>
      <c r="N72" s="23">
        <v>2838</v>
      </c>
      <c r="O72" s="23" t="s">
        <v>243</v>
      </c>
      <c r="P72" s="23">
        <v>5</v>
      </c>
      <c r="T72" s="22"/>
    </row>
    <row r="73" spans="1:20" x14ac:dyDescent="0.3">
      <c r="A73" s="12" t="s">
        <v>99</v>
      </c>
      <c r="B73" s="24">
        <v>13</v>
      </c>
      <c r="C73" s="24">
        <v>13</v>
      </c>
      <c r="D73" s="93">
        <f t="shared" si="1"/>
        <v>6.100851772766736E-3</v>
      </c>
      <c r="E73" s="24">
        <v>2</v>
      </c>
      <c r="F73" s="24" t="s">
        <v>202</v>
      </c>
      <c r="G73" s="24">
        <v>6500</v>
      </c>
      <c r="H73" s="24">
        <v>177</v>
      </c>
      <c r="I73" s="24">
        <v>-12</v>
      </c>
      <c r="J73" s="24">
        <v>-14</v>
      </c>
      <c r="K73" s="24">
        <v>74</v>
      </c>
      <c r="L73" s="51">
        <f>VLOOKUP($A:$A,'4-Dünya İthahalat Göstergeleri'!$A:$M,10,0)</f>
        <v>2.4985339181141646E-2</v>
      </c>
      <c r="M73" s="24">
        <v>1</v>
      </c>
      <c r="N73" s="24">
        <v>1559</v>
      </c>
      <c r="O73" s="24" t="s">
        <v>246</v>
      </c>
      <c r="P73" s="24">
        <v>0</v>
      </c>
      <c r="T73" s="22"/>
    </row>
    <row r="74" spans="1:20" x14ac:dyDescent="0.3">
      <c r="A74" s="9" t="s">
        <v>72</v>
      </c>
      <c r="B74" s="23">
        <v>13</v>
      </c>
      <c r="C74" s="23">
        <v>13</v>
      </c>
      <c r="D74" s="93">
        <f t="shared" si="1"/>
        <v>6.100851772766736E-3</v>
      </c>
      <c r="E74" s="23">
        <v>1</v>
      </c>
      <c r="F74" s="23" t="s">
        <v>202</v>
      </c>
      <c r="G74" s="23">
        <v>13000</v>
      </c>
      <c r="H74" s="23">
        <v>2</v>
      </c>
      <c r="I74" s="23">
        <v>-36</v>
      </c>
      <c r="J74" s="23">
        <v>66</v>
      </c>
      <c r="K74" s="23">
        <v>102</v>
      </c>
      <c r="L74" s="51">
        <f>VLOOKUP($A:$A,'4-Dünya İthahalat Göstergeleri'!$A:$M,10,0)</f>
        <v>2.426262275854664E-3</v>
      </c>
      <c r="M74" s="23">
        <v>13</v>
      </c>
      <c r="N74" s="23">
        <v>917</v>
      </c>
      <c r="O74" s="23" t="s">
        <v>215</v>
      </c>
      <c r="P74" s="23">
        <v>0</v>
      </c>
      <c r="T74" s="22"/>
    </row>
    <row r="75" spans="1:20" x14ac:dyDescent="0.3">
      <c r="A75" s="12" t="s">
        <v>71</v>
      </c>
      <c r="B75" s="24">
        <v>10</v>
      </c>
      <c r="C75" s="24">
        <v>10</v>
      </c>
      <c r="D75" s="93">
        <f t="shared" si="1"/>
        <v>4.6929629021282586E-3</v>
      </c>
      <c r="E75" s="24">
        <v>2</v>
      </c>
      <c r="F75" s="24" t="s">
        <v>202</v>
      </c>
      <c r="G75" s="24">
        <v>5000</v>
      </c>
      <c r="H75" s="24"/>
      <c r="I75" s="24"/>
      <c r="J75" s="24">
        <v>-69</v>
      </c>
      <c r="K75" s="24">
        <v>101</v>
      </c>
      <c r="L75" s="51">
        <f>VLOOKUP($A:$A,'4-Dünya İthahalat Göstergeleri'!$A:$M,10,0)</f>
        <v>2.426262275854664E-3</v>
      </c>
      <c r="M75" s="24">
        <v>15</v>
      </c>
      <c r="N75" s="24">
        <v>4641</v>
      </c>
      <c r="O75" s="24" t="s">
        <v>248</v>
      </c>
      <c r="P75" s="24">
        <v>0</v>
      </c>
      <c r="T75" s="22"/>
    </row>
    <row r="76" spans="1:20" x14ac:dyDescent="0.3">
      <c r="A76" s="9" t="s">
        <v>79</v>
      </c>
      <c r="B76" s="23">
        <v>9</v>
      </c>
      <c r="C76" s="23">
        <v>9</v>
      </c>
      <c r="D76" s="93">
        <f t="shared" si="1"/>
        <v>4.2236666119154333E-3</v>
      </c>
      <c r="E76" s="23">
        <v>1</v>
      </c>
      <c r="F76" s="23" t="s">
        <v>202</v>
      </c>
      <c r="G76" s="23">
        <v>9000</v>
      </c>
      <c r="H76" s="23"/>
      <c r="I76" s="23"/>
      <c r="J76" s="23">
        <v>6</v>
      </c>
      <c r="K76" s="23">
        <v>94</v>
      </c>
      <c r="L76" s="51">
        <f>VLOOKUP($A:$A,'4-Dünya İthahalat Göstergeleri'!$A:$M,10,0)</f>
        <v>4.2330533323421795E-3</v>
      </c>
      <c r="M76" s="23">
        <v>28</v>
      </c>
      <c r="N76" s="23">
        <v>14376</v>
      </c>
      <c r="O76" s="23" t="s">
        <v>249</v>
      </c>
      <c r="P76" s="23">
        <v>0</v>
      </c>
      <c r="T76" s="22"/>
    </row>
    <row r="77" spans="1:20" x14ac:dyDescent="0.3">
      <c r="A77" s="12" t="s">
        <v>86</v>
      </c>
      <c r="B77" s="24">
        <v>8</v>
      </c>
      <c r="C77" s="24">
        <v>8</v>
      </c>
      <c r="D77" s="93">
        <f t="shared" si="1"/>
        <v>3.7543703217026068E-3</v>
      </c>
      <c r="E77" s="24">
        <v>1</v>
      </c>
      <c r="F77" s="24" t="s">
        <v>202</v>
      </c>
      <c r="G77" s="24">
        <v>8000</v>
      </c>
      <c r="H77" s="24"/>
      <c r="I77" s="24"/>
      <c r="J77" s="24">
        <v>-60</v>
      </c>
      <c r="K77" s="24">
        <v>87</v>
      </c>
      <c r="L77" s="51">
        <f>VLOOKUP($A:$A,'4-Dünya İthahalat Göstergeleri'!$A:$M,10,0)</f>
        <v>4.9041471533232562E-3</v>
      </c>
      <c r="M77" s="24">
        <v>-11</v>
      </c>
      <c r="N77" s="24">
        <v>5468</v>
      </c>
      <c r="O77" s="24" t="s">
        <v>250</v>
      </c>
      <c r="P77" s="24">
        <v>0</v>
      </c>
      <c r="T77" s="22"/>
    </row>
    <row r="78" spans="1:20" x14ac:dyDescent="0.3">
      <c r="A78" s="9" t="s">
        <v>59</v>
      </c>
      <c r="B78" s="23">
        <v>8</v>
      </c>
      <c r="C78" s="23">
        <v>8</v>
      </c>
      <c r="D78" s="93">
        <f t="shared" si="1"/>
        <v>3.7543703217026068E-3</v>
      </c>
      <c r="E78" s="23">
        <v>1</v>
      </c>
      <c r="F78" s="23" t="s">
        <v>202</v>
      </c>
      <c r="G78" s="23">
        <v>8000</v>
      </c>
      <c r="H78" s="23"/>
      <c r="I78" s="23"/>
      <c r="J78" s="23">
        <v>-28</v>
      </c>
      <c r="K78" s="23">
        <v>113</v>
      </c>
      <c r="L78" s="51">
        <f>VLOOKUP($A:$A,'4-Dünya İthahalat Göstergeleri'!$A:$M,10,0)</f>
        <v>1.2389424387342963E-3</v>
      </c>
      <c r="M78" s="23">
        <v>130</v>
      </c>
      <c r="N78" s="23">
        <v>4116</v>
      </c>
      <c r="O78" s="23" t="s">
        <v>251</v>
      </c>
      <c r="P78" s="23">
        <v>5</v>
      </c>
      <c r="T78" s="22"/>
    </row>
    <row r="79" spans="1:20" x14ac:dyDescent="0.3">
      <c r="A79" s="12" t="s">
        <v>45</v>
      </c>
      <c r="B79" s="24">
        <v>8</v>
      </c>
      <c r="C79" s="24">
        <v>8</v>
      </c>
      <c r="D79" s="93">
        <f t="shared" si="1"/>
        <v>3.7543703217026068E-3</v>
      </c>
      <c r="E79" s="24">
        <v>0</v>
      </c>
      <c r="F79" s="24" t="s">
        <v>202</v>
      </c>
      <c r="G79" s="24"/>
      <c r="H79" s="24"/>
      <c r="I79" s="24"/>
      <c r="J79" s="24">
        <v>162</v>
      </c>
      <c r="K79" s="24">
        <v>127</v>
      </c>
      <c r="L79" s="51">
        <f>VLOOKUP($A:$A,'4-Dünya İthahalat Göstergeleri'!$A:$M,10,0)</f>
        <v>4.1298081291143215E-4</v>
      </c>
      <c r="M79" s="24"/>
      <c r="N79" s="24"/>
      <c r="O79" s="24">
        <v>1</v>
      </c>
      <c r="P79" s="24"/>
      <c r="T79" s="22"/>
    </row>
    <row r="80" spans="1:20" x14ac:dyDescent="0.3">
      <c r="A80" s="9" t="s">
        <v>138</v>
      </c>
      <c r="B80" s="23">
        <v>7</v>
      </c>
      <c r="C80" s="23">
        <v>7</v>
      </c>
      <c r="D80" s="93">
        <f t="shared" si="1"/>
        <v>3.2850740314897811E-3</v>
      </c>
      <c r="E80" s="23">
        <v>1</v>
      </c>
      <c r="F80" s="23" t="s">
        <v>202</v>
      </c>
      <c r="G80" s="23">
        <v>7000</v>
      </c>
      <c r="H80" s="23">
        <v>-19</v>
      </c>
      <c r="I80" s="23">
        <v>-24</v>
      </c>
      <c r="J80" s="23">
        <v>-51</v>
      </c>
      <c r="K80" s="23">
        <v>35</v>
      </c>
      <c r="L80" s="51">
        <f>VLOOKUP($A:$A,'4-Dünya İthahalat Göstergeleri'!$A:$M,10,0)</f>
        <v>0.36192605991525634</v>
      </c>
      <c r="M80" s="23">
        <v>3</v>
      </c>
      <c r="N80" s="23">
        <v>2734</v>
      </c>
      <c r="O80" s="23" t="s">
        <v>252</v>
      </c>
      <c r="P80" s="23">
        <v>22</v>
      </c>
      <c r="T80" s="22"/>
    </row>
    <row r="81" spans="1:20" x14ac:dyDescent="0.3">
      <c r="A81" s="12" t="s">
        <v>77</v>
      </c>
      <c r="B81" s="24">
        <v>7</v>
      </c>
      <c r="C81" s="24">
        <v>7</v>
      </c>
      <c r="D81" s="93">
        <f t="shared" si="1"/>
        <v>3.2850740314897811E-3</v>
      </c>
      <c r="E81" s="24">
        <v>1</v>
      </c>
      <c r="F81" s="24" t="s">
        <v>202</v>
      </c>
      <c r="G81" s="24">
        <v>7000</v>
      </c>
      <c r="H81" s="24"/>
      <c r="I81" s="24"/>
      <c r="J81" s="24">
        <v>-3</v>
      </c>
      <c r="K81" s="24">
        <v>96</v>
      </c>
      <c r="L81" s="51">
        <f>VLOOKUP($A:$A,'4-Dünya İthahalat Göstergeleri'!$A:$M,10,0)</f>
        <v>2.8908656903800247E-3</v>
      </c>
      <c r="M81" s="24">
        <v>-28</v>
      </c>
      <c r="N81" s="24">
        <v>4831</v>
      </c>
      <c r="O81" s="24" t="s">
        <v>247</v>
      </c>
      <c r="P81" s="24">
        <v>0</v>
      </c>
      <c r="T81" s="22"/>
    </row>
    <row r="82" spans="1:20" x14ac:dyDescent="0.3">
      <c r="A82" s="9" t="s">
        <v>29</v>
      </c>
      <c r="B82" s="23">
        <v>7</v>
      </c>
      <c r="C82" s="23">
        <v>7</v>
      </c>
      <c r="D82" s="93">
        <f t="shared" si="1"/>
        <v>3.2850740314897811E-3</v>
      </c>
      <c r="E82" s="23">
        <v>1</v>
      </c>
      <c r="F82" s="23" t="s">
        <v>202</v>
      </c>
      <c r="G82" s="23">
        <v>7000</v>
      </c>
      <c r="H82" s="23"/>
      <c r="I82" s="23"/>
      <c r="J82" s="23">
        <v>-43</v>
      </c>
      <c r="K82" s="23">
        <v>143</v>
      </c>
      <c r="L82" s="51">
        <f>VLOOKUP($A:$A,'4-Dünya İthahalat Göstergeleri'!$A:$M,10,0)</f>
        <v>5.1622601613929018E-5</v>
      </c>
      <c r="M82" s="23">
        <v>-48</v>
      </c>
      <c r="N82" s="23"/>
      <c r="O82" s="23"/>
      <c r="P82" s="23">
        <v>0</v>
      </c>
      <c r="T82" s="22"/>
    </row>
    <row r="83" spans="1:20" x14ac:dyDescent="0.3">
      <c r="A83" s="12" t="s">
        <v>111</v>
      </c>
      <c r="B83" s="24">
        <v>6</v>
      </c>
      <c r="C83" s="24">
        <v>6</v>
      </c>
      <c r="D83" s="93">
        <f t="shared" si="1"/>
        <v>2.815777741276955E-3</v>
      </c>
      <c r="E83" s="24">
        <v>0</v>
      </c>
      <c r="F83" s="24" t="s">
        <v>202</v>
      </c>
      <c r="G83" s="24"/>
      <c r="H83" s="24"/>
      <c r="I83" s="24"/>
      <c r="J83" s="24"/>
      <c r="K83" s="24">
        <v>62</v>
      </c>
      <c r="L83" s="51">
        <f>VLOOKUP($A:$A,'4-Dünya İthahalat Göstergeleri'!$A:$M,10,0)</f>
        <v>6.886455055298131E-2</v>
      </c>
      <c r="M83" s="24">
        <v>6</v>
      </c>
      <c r="N83" s="24">
        <v>7937</v>
      </c>
      <c r="O83" s="24" t="s">
        <v>234</v>
      </c>
      <c r="P83" s="24">
        <v>5</v>
      </c>
      <c r="T83" s="22"/>
    </row>
    <row r="84" spans="1:20" x14ac:dyDescent="0.3">
      <c r="A84" s="9" t="s">
        <v>91</v>
      </c>
      <c r="B84" s="23">
        <v>5</v>
      </c>
      <c r="C84" s="23">
        <v>5</v>
      </c>
      <c r="D84" s="93">
        <f t="shared" si="1"/>
        <v>2.3464814510641293E-3</v>
      </c>
      <c r="E84" s="23">
        <v>1</v>
      </c>
      <c r="F84" s="23" t="s">
        <v>202</v>
      </c>
      <c r="G84" s="23">
        <v>5000</v>
      </c>
      <c r="H84" s="23">
        <v>-24</v>
      </c>
      <c r="I84" s="23">
        <v>0</v>
      </c>
      <c r="J84" s="23">
        <v>256</v>
      </c>
      <c r="K84" s="23">
        <v>82</v>
      </c>
      <c r="L84" s="51">
        <f>VLOOKUP($A:$A,'4-Dünya İthahalat Göstergeleri'!$A:$M,10,0)</f>
        <v>1.1666707964747959E-2</v>
      </c>
      <c r="M84" s="23">
        <v>44</v>
      </c>
      <c r="N84" s="23">
        <v>1196</v>
      </c>
      <c r="O84" s="23" t="s">
        <v>218</v>
      </c>
      <c r="P84" s="23">
        <v>0</v>
      </c>
      <c r="T84" s="22"/>
    </row>
    <row r="85" spans="1:20" x14ac:dyDescent="0.3">
      <c r="A85" s="12" t="s">
        <v>63</v>
      </c>
      <c r="B85" s="24">
        <v>4</v>
      </c>
      <c r="C85" s="24">
        <v>4</v>
      </c>
      <c r="D85" s="93">
        <f t="shared" si="1"/>
        <v>1.8771851608513034E-3</v>
      </c>
      <c r="E85" s="24">
        <v>1</v>
      </c>
      <c r="F85" s="24" t="s">
        <v>202</v>
      </c>
      <c r="G85" s="24">
        <v>4000</v>
      </c>
      <c r="H85" s="24">
        <v>-30</v>
      </c>
      <c r="I85" s="24">
        <v>-39</v>
      </c>
      <c r="J85" s="24">
        <v>-27</v>
      </c>
      <c r="K85" s="24">
        <v>110</v>
      </c>
      <c r="L85" s="51">
        <f>VLOOKUP($A:$A,'4-Dünya İthahalat Göstergeleri'!$A:$M,10,0)</f>
        <v>1.4454328451900123E-3</v>
      </c>
      <c r="M85" s="24">
        <v>-15</v>
      </c>
      <c r="N85" s="24">
        <v>719</v>
      </c>
      <c r="O85" s="24" t="s">
        <v>253</v>
      </c>
      <c r="P85" s="24">
        <v>0</v>
      </c>
      <c r="T85" s="22"/>
    </row>
    <row r="86" spans="1:20" x14ac:dyDescent="0.3">
      <c r="A86" s="9" t="s">
        <v>134</v>
      </c>
      <c r="B86" s="23">
        <v>3</v>
      </c>
      <c r="C86" s="23">
        <v>3</v>
      </c>
      <c r="D86" s="93">
        <f t="shared" si="1"/>
        <v>1.4078888706384775E-3</v>
      </c>
      <c r="E86" s="23">
        <v>0</v>
      </c>
      <c r="F86" s="23" t="s">
        <v>202</v>
      </c>
      <c r="G86" s="23"/>
      <c r="H86" s="23"/>
      <c r="I86" s="23"/>
      <c r="J86" s="23">
        <v>-99</v>
      </c>
      <c r="K86" s="23">
        <v>39</v>
      </c>
      <c r="L86" s="51">
        <f>VLOOKUP($A:$A,'4-Dünya İthahalat Göstergeleri'!$A:$M,10,0)</f>
        <v>0.28697004237183144</v>
      </c>
      <c r="M86" s="23">
        <v>-15</v>
      </c>
      <c r="N86" s="23">
        <v>9893</v>
      </c>
      <c r="O86" s="23" t="s">
        <v>246</v>
      </c>
      <c r="P86" s="23">
        <v>0</v>
      </c>
      <c r="T86" s="22"/>
    </row>
    <row r="87" spans="1:20" x14ac:dyDescent="0.3">
      <c r="A87" s="12" t="s">
        <v>161</v>
      </c>
      <c r="B87" s="24">
        <v>2</v>
      </c>
      <c r="C87" s="24">
        <v>2</v>
      </c>
      <c r="D87" s="93">
        <f t="shared" si="1"/>
        <v>9.3859258042565169E-4</v>
      </c>
      <c r="E87" s="24">
        <v>0</v>
      </c>
      <c r="F87" s="24" t="s">
        <v>202</v>
      </c>
      <c r="G87" s="24"/>
      <c r="H87" s="24"/>
      <c r="I87" s="24"/>
      <c r="J87" s="24">
        <v>38</v>
      </c>
      <c r="K87" s="24">
        <v>12</v>
      </c>
      <c r="L87" s="51">
        <f>VLOOKUP($A:$A,'4-Dünya İthahalat Göstergeleri'!$A:$M,10,0)</f>
        <v>2.7152455996894385</v>
      </c>
      <c r="M87" s="24">
        <v>9</v>
      </c>
      <c r="N87" s="24">
        <v>2049</v>
      </c>
      <c r="O87" s="24" t="s">
        <v>254</v>
      </c>
      <c r="P87" s="24">
        <v>5</v>
      </c>
      <c r="T87" s="22"/>
    </row>
    <row r="88" spans="1:20" x14ac:dyDescent="0.3">
      <c r="A88" s="9" t="s">
        <v>147</v>
      </c>
      <c r="B88" s="23">
        <v>2</v>
      </c>
      <c r="C88" s="23">
        <v>2</v>
      </c>
      <c r="D88" s="93">
        <f t="shared" si="1"/>
        <v>9.3859258042565169E-4</v>
      </c>
      <c r="E88" s="23">
        <v>0</v>
      </c>
      <c r="F88" s="23" t="s">
        <v>202</v>
      </c>
      <c r="G88" s="23"/>
      <c r="H88" s="23"/>
      <c r="I88" s="23"/>
      <c r="J88" s="23">
        <v>-87</v>
      </c>
      <c r="K88" s="23">
        <v>26</v>
      </c>
      <c r="L88" s="51">
        <f>VLOOKUP($A:$A,'4-Dünya İthahalat Göstergeleri'!$A:$M,10,0)</f>
        <v>0.51235432101824552</v>
      </c>
      <c r="M88" s="23">
        <v>-9</v>
      </c>
      <c r="N88" s="23">
        <v>6397</v>
      </c>
      <c r="O88" s="23" t="s">
        <v>255</v>
      </c>
      <c r="P88" s="23">
        <v>20</v>
      </c>
      <c r="T88" s="22"/>
    </row>
    <row r="89" spans="1:20" x14ac:dyDescent="0.3">
      <c r="A89" s="12" t="s">
        <v>105</v>
      </c>
      <c r="B89" s="24">
        <v>2</v>
      </c>
      <c r="C89" s="24">
        <v>2</v>
      </c>
      <c r="D89" s="93">
        <f t="shared" si="1"/>
        <v>9.3859258042565169E-4</v>
      </c>
      <c r="E89" s="24">
        <v>1</v>
      </c>
      <c r="F89" s="24" t="s">
        <v>202</v>
      </c>
      <c r="G89" s="24">
        <v>2000</v>
      </c>
      <c r="H89" s="24">
        <v>-51</v>
      </c>
      <c r="I89" s="24">
        <v>0</v>
      </c>
      <c r="J89" s="24">
        <v>67</v>
      </c>
      <c r="K89" s="24">
        <v>68</v>
      </c>
      <c r="L89" s="51">
        <f>VLOOKUP($A:$A,'4-Dünya İthahalat Göstergeleri'!$A:$M,10,0)</f>
        <v>4.0368874462092488E-2</v>
      </c>
      <c r="M89" s="24">
        <v>-31</v>
      </c>
      <c r="N89" s="24">
        <v>15426</v>
      </c>
      <c r="O89" s="24" t="s">
        <v>221</v>
      </c>
      <c r="P89" s="24">
        <v>0</v>
      </c>
      <c r="T89" s="22"/>
    </row>
    <row r="90" spans="1:20" x14ac:dyDescent="0.3">
      <c r="A90" s="9" t="s">
        <v>94</v>
      </c>
      <c r="B90" s="23">
        <v>2</v>
      </c>
      <c r="C90" s="23">
        <v>2</v>
      </c>
      <c r="D90" s="93">
        <f t="shared" si="1"/>
        <v>9.3859258042565169E-4</v>
      </c>
      <c r="E90" s="23">
        <v>0</v>
      </c>
      <c r="F90" s="23" t="s">
        <v>202</v>
      </c>
      <c r="G90" s="23"/>
      <c r="H90" s="23"/>
      <c r="I90" s="23"/>
      <c r="J90" s="23">
        <v>-68</v>
      </c>
      <c r="K90" s="23">
        <v>79</v>
      </c>
      <c r="L90" s="51">
        <f>VLOOKUP($A:$A,'4-Dünya İthahalat Göstergeleri'!$A:$M,10,0)</f>
        <v>1.5073799671267273E-2</v>
      </c>
      <c r="M90" s="23">
        <v>15</v>
      </c>
      <c r="N90" s="23">
        <v>4601</v>
      </c>
      <c r="O90" s="23" t="s">
        <v>256</v>
      </c>
      <c r="P90" s="23">
        <v>5</v>
      </c>
      <c r="T90" s="22"/>
    </row>
    <row r="91" spans="1:20" x14ac:dyDescent="0.3">
      <c r="A91" s="12" t="s">
        <v>64</v>
      </c>
      <c r="B91" s="24">
        <v>2</v>
      </c>
      <c r="C91" s="24">
        <v>2</v>
      </c>
      <c r="D91" s="93">
        <f t="shared" si="1"/>
        <v>9.3859258042565169E-4</v>
      </c>
      <c r="E91" s="24">
        <v>0</v>
      </c>
      <c r="F91" s="24" t="s">
        <v>202</v>
      </c>
      <c r="G91" s="24"/>
      <c r="H91" s="24"/>
      <c r="I91" s="24"/>
      <c r="J91" s="24"/>
      <c r="K91" s="24">
        <v>109</v>
      </c>
      <c r="L91" s="51">
        <f>VLOOKUP($A:$A,'4-Dünya İthahalat Göstergeleri'!$A:$M,10,0)</f>
        <v>1.7035458532596575E-3</v>
      </c>
      <c r="M91" s="24">
        <v>10</v>
      </c>
      <c r="N91" s="24">
        <v>13081</v>
      </c>
      <c r="O91" s="24" t="s">
        <v>215</v>
      </c>
      <c r="P91" s="24">
        <v>0</v>
      </c>
      <c r="T91" s="22"/>
    </row>
    <row r="92" spans="1:20" x14ac:dyDescent="0.3">
      <c r="A92" s="9" t="s">
        <v>39</v>
      </c>
      <c r="B92" s="23">
        <v>2</v>
      </c>
      <c r="C92" s="23">
        <v>2</v>
      </c>
      <c r="D92" s="93">
        <f t="shared" si="1"/>
        <v>9.3859258042565169E-4</v>
      </c>
      <c r="E92" s="23">
        <v>0</v>
      </c>
      <c r="F92" s="23" t="s">
        <v>202</v>
      </c>
      <c r="G92" s="23"/>
      <c r="H92" s="23"/>
      <c r="I92" s="23"/>
      <c r="J92" s="23">
        <v>43</v>
      </c>
      <c r="K92" s="23">
        <v>135</v>
      </c>
      <c r="L92" s="51">
        <f>VLOOKUP($A:$A,'4-Dünya İthahalat Göstergeleri'!$A:$M,10,0)</f>
        <v>1.5486780484178704E-4</v>
      </c>
      <c r="M92" s="23"/>
      <c r="N92" s="23">
        <v>14080</v>
      </c>
      <c r="O92" s="23">
        <v>1</v>
      </c>
      <c r="P92" s="23">
        <v>25</v>
      </c>
      <c r="T92" s="22"/>
    </row>
    <row r="93" spans="1:20" x14ac:dyDescent="0.3">
      <c r="A93" s="12" t="s">
        <v>125</v>
      </c>
      <c r="B93" s="24">
        <v>2</v>
      </c>
      <c r="C93" s="28">
        <v>-73</v>
      </c>
      <c r="D93" s="93">
        <f t="shared" si="1"/>
        <v>9.3859258042565169E-4</v>
      </c>
      <c r="E93" s="24">
        <v>0</v>
      </c>
      <c r="F93" s="24" t="s">
        <v>202</v>
      </c>
      <c r="G93" s="24"/>
      <c r="H93" s="24"/>
      <c r="I93" s="24"/>
      <c r="J93" s="24">
        <v>69</v>
      </c>
      <c r="K93" s="24">
        <v>48</v>
      </c>
      <c r="L93" s="51">
        <f>VLOOKUP($A:$A,'4-Dünya İthahalat Göstergeleri'!$A:$M,10,0)</f>
        <v>0.1451627557383684</v>
      </c>
      <c r="M93" s="24">
        <v>-4</v>
      </c>
      <c r="N93" s="24">
        <v>8285</v>
      </c>
      <c r="O93" s="24" t="s">
        <v>208</v>
      </c>
      <c r="P93" s="24">
        <v>35</v>
      </c>
      <c r="T93" s="22"/>
    </row>
    <row r="94" spans="1:20" x14ac:dyDescent="0.3">
      <c r="A94" s="9" t="s">
        <v>100</v>
      </c>
      <c r="B94" s="23">
        <v>2</v>
      </c>
      <c r="C94" s="26">
        <v>-551</v>
      </c>
      <c r="D94" s="93">
        <f t="shared" si="1"/>
        <v>9.3859258042565169E-4</v>
      </c>
      <c r="E94" s="23">
        <v>1</v>
      </c>
      <c r="F94" s="23" t="s">
        <v>202</v>
      </c>
      <c r="G94" s="23">
        <v>2000</v>
      </c>
      <c r="H94" s="23"/>
      <c r="I94" s="23"/>
      <c r="J94" s="23">
        <v>-35</v>
      </c>
      <c r="K94" s="23">
        <v>73</v>
      </c>
      <c r="L94" s="51">
        <f>VLOOKUP($A:$A,'4-Dünya İthahalat Göstergeleri'!$A:$M,10,0)</f>
        <v>2.5914546010192364E-2</v>
      </c>
      <c r="M94" s="23">
        <v>-21</v>
      </c>
      <c r="N94" s="23">
        <v>5710</v>
      </c>
      <c r="O94" s="23" t="s">
        <v>215</v>
      </c>
      <c r="P94" s="23">
        <v>30</v>
      </c>
      <c r="T94" s="22"/>
    </row>
    <row r="95" spans="1:20" x14ac:dyDescent="0.3">
      <c r="A95" s="12" t="s">
        <v>151</v>
      </c>
      <c r="B95" s="24">
        <v>1</v>
      </c>
      <c r="C95" s="24">
        <v>1</v>
      </c>
      <c r="D95" s="93">
        <f t="shared" si="1"/>
        <v>4.6929629021282584E-4</v>
      </c>
      <c r="E95" s="24">
        <v>0</v>
      </c>
      <c r="F95" s="24" t="s">
        <v>202</v>
      </c>
      <c r="G95" s="24"/>
      <c r="H95" s="24">
        <v>-43</v>
      </c>
      <c r="I95" s="24"/>
      <c r="J95" s="24"/>
      <c r="K95" s="24">
        <v>22</v>
      </c>
      <c r="L95" s="51">
        <f>VLOOKUP($A:$A,'4-Dünya İthahalat Göstergeleri'!$A:$M,10,0)</f>
        <v>0.79333614160286103</v>
      </c>
      <c r="M95" s="24">
        <v>0</v>
      </c>
      <c r="N95" s="24">
        <v>6111</v>
      </c>
      <c r="O95" s="24" t="s">
        <v>207</v>
      </c>
      <c r="P95" s="24">
        <v>5</v>
      </c>
      <c r="T95" s="22"/>
    </row>
    <row r="96" spans="1:20" x14ac:dyDescent="0.3">
      <c r="A96" s="9" t="s">
        <v>132</v>
      </c>
      <c r="B96" s="23">
        <v>1</v>
      </c>
      <c r="C96" s="23">
        <v>1</v>
      </c>
      <c r="D96" s="93">
        <f t="shared" si="1"/>
        <v>4.6929629021282584E-4</v>
      </c>
      <c r="E96" s="23">
        <v>0</v>
      </c>
      <c r="F96" s="23" t="s">
        <v>202</v>
      </c>
      <c r="G96" s="23"/>
      <c r="H96" s="23"/>
      <c r="I96" s="23"/>
      <c r="J96" s="23"/>
      <c r="K96" s="23">
        <v>41</v>
      </c>
      <c r="L96" s="51">
        <f>VLOOKUP($A:$A,'4-Dünya İthahalat Göstergeleri'!$A:$M,10,0)</f>
        <v>0.18640921442789768</v>
      </c>
      <c r="M96" s="23">
        <v>-9</v>
      </c>
      <c r="N96" s="23">
        <v>3605</v>
      </c>
      <c r="O96" s="23" t="s">
        <v>257</v>
      </c>
      <c r="P96" s="23">
        <v>30</v>
      </c>
      <c r="T96" s="22"/>
    </row>
    <row r="97" spans="1:20" x14ac:dyDescent="0.3">
      <c r="A97" s="12" t="s">
        <v>121</v>
      </c>
      <c r="B97" s="24">
        <v>1</v>
      </c>
      <c r="C97" s="24">
        <v>1</v>
      </c>
      <c r="D97" s="93">
        <f t="shared" si="1"/>
        <v>4.6929629021282584E-4</v>
      </c>
      <c r="E97" s="24">
        <v>0</v>
      </c>
      <c r="F97" s="24" t="s">
        <v>202</v>
      </c>
      <c r="G97" s="24"/>
      <c r="H97" s="24"/>
      <c r="I97" s="24"/>
      <c r="J97" s="24"/>
      <c r="K97" s="24">
        <v>52</v>
      </c>
      <c r="L97" s="51">
        <f>VLOOKUP($A:$A,'4-Dünya İthahalat Göstergeleri'!$A:$M,10,0)</f>
        <v>0.11687357005393531</v>
      </c>
      <c r="M97" s="24">
        <v>37</v>
      </c>
      <c r="N97" s="24">
        <v>14068</v>
      </c>
      <c r="O97" s="24" t="s">
        <v>215</v>
      </c>
      <c r="P97" s="24">
        <v>26</v>
      </c>
      <c r="T97" s="22"/>
    </row>
    <row r="98" spans="1:20" x14ac:dyDescent="0.3">
      <c r="A98" s="9" t="s">
        <v>93</v>
      </c>
      <c r="B98" s="23">
        <v>1</v>
      </c>
      <c r="C98" s="23">
        <v>1</v>
      </c>
      <c r="D98" s="93">
        <f t="shared" si="1"/>
        <v>4.6929629021282584E-4</v>
      </c>
      <c r="E98" s="23">
        <v>0</v>
      </c>
      <c r="F98" s="23" t="s">
        <v>202</v>
      </c>
      <c r="G98" s="23"/>
      <c r="H98" s="23"/>
      <c r="I98" s="23"/>
      <c r="J98" s="23"/>
      <c r="K98" s="23">
        <v>80</v>
      </c>
      <c r="L98" s="51">
        <f>VLOOKUP($A:$A,'4-Dünya İthahalat Göstergeleri'!$A:$M,10,0)</f>
        <v>1.4970554468039417E-2</v>
      </c>
      <c r="M98" s="23">
        <v>7</v>
      </c>
      <c r="N98" s="23">
        <v>8841</v>
      </c>
      <c r="O98" s="23" t="s">
        <v>255</v>
      </c>
      <c r="P98" s="27">
        <v>45416</v>
      </c>
      <c r="T98" s="22"/>
    </row>
    <row r="99" spans="1:20" x14ac:dyDescent="0.3">
      <c r="A99" s="12" t="s">
        <v>75</v>
      </c>
      <c r="B99" s="24">
        <v>1</v>
      </c>
      <c r="C99" s="24">
        <v>1</v>
      </c>
      <c r="D99" s="93">
        <f t="shared" si="1"/>
        <v>4.6929629021282584E-4</v>
      </c>
      <c r="E99" s="24">
        <v>0</v>
      </c>
      <c r="F99" s="24" t="s">
        <v>202</v>
      </c>
      <c r="G99" s="24"/>
      <c r="H99" s="24">
        <v>-87</v>
      </c>
      <c r="I99" s="24"/>
      <c r="J99" s="24"/>
      <c r="K99" s="24">
        <v>98</v>
      </c>
      <c r="L99" s="51">
        <f>VLOOKUP($A:$A,'4-Dünya İthahalat Göstergeleri'!$A:$M,10,0)</f>
        <v>2.7876204871521669E-3</v>
      </c>
      <c r="M99" s="24"/>
      <c r="N99" s="24">
        <v>978</v>
      </c>
      <c r="O99" s="24" t="s">
        <v>258</v>
      </c>
      <c r="P99" s="24">
        <v>10</v>
      </c>
      <c r="T99" s="22"/>
    </row>
    <row r="100" spans="1:20" x14ac:dyDescent="0.3">
      <c r="A100" s="9" t="s">
        <v>70</v>
      </c>
      <c r="B100" s="23">
        <v>1</v>
      </c>
      <c r="C100" s="23">
        <v>1</v>
      </c>
      <c r="D100" s="93">
        <f t="shared" si="1"/>
        <v>4.6929629021282584E-4</v>
      </c>
      <c r="E100" s="23">
        <v>0</v>
      </c>
      <c r="F100" s="23" t="s">
        <v>202</v>
      </c>
      <c r="G100" s="23"/>
      <c r="H100" s="23"/>
      <c r="I100" s="23"/>
      <c r="J100" s="23"/>
      <c r="K100" s="23">
        <v>104</v>
      </c>
      <c r="L100" s="51">
        <f>VLOOKUP($A:$A,'4-Dünya İthahalat Göstergeleri'!$A:$M,10,0)</f>
        <v>2.3230170726268057E-3</v>
      </c>
      <c r="M100" s="23">
        <v>-54</v>
      </c>
      <c r="N100" s="23">
        <v>7118</v>
      </c>
      <c r="O100" s="23" t="s">
        <v>255</v>
      </c>
      <c r="P100" s="23">
        <v>10</v>
      </c>
      <c r="T100" s="22"/>
    </row>
    <row r="101" spans="1:20" x14ac:dyDescent="0.3">
      <c r="A101" s="12" t="s">
        <v>62</v>
      </c>
      <c r="B101" s="24">
        <v>1</v>
      </c>
      <c r="C101" s="24">
        <v>1</v>
      </c>
      <c r="D101" s="93">
        <f t="shared" si="1"/>
        <v>4.6929629021282584E-4</v>
      </c>
      <c r="E101" s="24">
        <v>0</v>
      </c>
      <c r="F101" s="24" t="s">
        <v>202</v>
      </c>
      <c r="G101" s="24"/>
      <c r="H101" s="24"/>
      <c r="I101" s="24"/>
      <c r="J101" s="24"/>
      <c r="K101" s="24">
        <v>111</v>
      </c>
      <c r="L101" s="51">
        <f>VLOOKUP($A:$A,'4-Dünya İthahalat Göstergeleri'!$A:$M,10,0)</f>
        <v>1.3421876419621543E-3</v>
      </c>
      <c r="M101" s="24">
        <v>5</v>
      </c>
      <c r="N101" s="24">
        <v>5114</v>
      </c>
      <c r="O101" s="24" t="s">
        <v>206</v>
      </c>
      <c r="P101" s="24">
        <v>0</v>
      </c>
      <c r="T101" s="22"/>
    </row>
    <row r="102" spans="1:20" x14ac:dyDescent="0.3">
      <c r="A102" s="9" t="s">
        <v>61</v>
      </c>
      <c r="B102" s="23">
        <v>1</v>
      </c>
      <c r="C102" s="23">
        <v>1</v>
      </c>
      <c r="D102" s="93">
        <f t="shared" si="1"/>
        <v>4.6929629021282584E-4</v>
      </c>
      <c r="E102" s="23">
        <v>0</v>
      </c>
      <c r="F102" s="23" t="s">
        <v>202</v>
      </c>
      <c r="G102" s="23"/>
      <c r="H102" s="23"/>
      <c r="I102" s="23"/>
      <c r="J102" s="23"/>
      <c r="K102" s="23">
        <v>112</v>
      </c>
      <c r="L102" s="51">
        <f>VLOOKUP($A:$A,'4-Dünya İthahalat Göstergeleri'!$A:$M,10,0)</f>
        <v>1.2905650403482254E-3</v>
      </c>
      <c r="M102" s="23">
        <v>10</v>
      </c>
      <c r="N102" s="23">
        <v>3358</v>
      </c>
      <c r="O102" s="23" t="s">
        <v>240</v>
      </c>
      <c r="P102" s="23">
        <v>10</v>
      </c>
      <c r="T102" s="22"/>
    </row>
    <row r="103" spans="1:20" x14ac:dyDescent="0.3">
      <c r="A103" s="12" t="s">
        <v>57</v>
      </c>
      <c r="B103" s="24">
        <v>1</v>
      </c>
      <c r="C103" s="24">
        <v>1</v>
      </c>
      <c r="D103" s="93">
        <f t="shared" si="1"/>
        <v>4.6929629021282584E-4</v>
      </c>
      <c r="E103" s="24">
        <v>0</v>
      </c>
      <c r="F103" s="24" t="s">
        <v>202</v>
      </c>
      <c r="G103" s="24"/>
      <c r="H103" s="24"/>
      <c r="I103" s="24"/>
      <c r="J103" s="24"/>
      <c r="K103" s="24">
        <v>116</v>
      </c>
      <c r="L103" s="51">
        <f>VLOOKUP($A:$A,'4-Dünya İthahalat Göstergeleri'!$A:$M,10,0)</f>
        <v>1.1356972355064383E-3</v>
      </c>
      <c r="M103" s="24">
        <v>326</v>
      </c>
      <c r="N103" s="24">
        <v>5369</v>
      </c>
      <c r="O103" s="24" t="s">
        <v>256</v>
      </c>
      <c r="P103" s="25">
        <v>45414</v>
      </c>
      <c r="T103" s="22"/>
    </row>
    <row r="104" spans="1:20" x14ac:dyDescent="0.3">
      <c r="A104" s="9" t="s">
        <v>56</v>
      </c>
      <c r="B104" s="23">
        <v>1</v>
      </c>
      <c r="C104" s="23">
        <v>1</v>
      </c>
      <c r="D104" s="93">
        <f t="shared" si="1"/>
        <v>4.6929629021282584E-4</v>
      </c>
      <c r="E104" s="23">
        <v>0</v>
      </c>
      <c r="F104" s="23" t="s">
        <v>202</v>
      </c>
      <c r="G104" s="23"/>
      <c r="H104" s="23"/>
      <c r="I104" s="23"/>
      <c r="J104" s="23"/>
      <c r="K104" s="23">
        <v>117</v>
      </c>
      <c r="L104" s="51">
        <f>VLOOKUP($A:$A,'4-Dünya İthahalat Göstergeleri'!$A:$M,10,0)</f>
        <v>1.0840746338925094E-3</v>
      </c>
      <c r="M104" s="23">
        <v>54</v>
      </c>
      <c r="N104" s="23">
        <v>8741</v>
      </c>
      <c r="O104" s="23" t="s">
        <v>229</v>
      </c>
      <c r="P104" s="23">
        <v>15</v>
      </c>
      <c r="T104" s="22"/>
    </row>
    <row r="105" spans="1:20" x14ac:dyDescent="0.3">
      <c r="A105" s="12" t="s">
        <v>42</v>
      </c>
      <c r="B105" s="24">
        <v>1</v>
      </c>
      <c r="C105" s="24">
        <v>1</v>
      </c>
      <c r="D105" s="93">
        <f t="shared" si="1"/>
        <v>4.6929629021282584E-4</v>
      </c>
      <c r="E105" s="24">
        <v>1</v>
      </c>
      <c r="F105" s="24" t="s">
        <v>202</v>
      </c>
      <c r="G105" s="24">
        <v>1000</v>
      </c>
      <c r="H105" s="24"/>
      <c r="I105" s="24"/>
      <c r="J105" s="24"/>
      <c r="K105" s="24">
        <v>131</v>
      </c>
      <c r="L105" s="51">
        <f>VLOOKUP($A:$A,'4-Dünya İthahalat Göstergeleri'!$A:$M,10,0)</f>
        <v>3.0973560968357408E-4</v>
      </c>
      <c r="M105" s="24"/>
      <c r="N105" s="24">
        <v>8282</v>
      </c>
      <c r="O105" s="24" t="s">
        <v>215</v>
      </c>
      <c r="P105" s="24">
        <v>20</v>
      </c>
      <c r="T105" s="22"/>
    </row>
    <row r="106" spans="1:20" x14ac:dyDescent="0.3">
      <c r="A106" s="9" t="s">
        <v>40</v>
      </c>
      <c r="B106" s="23">
        <v>1</v>
      </c>
      <c r="C106" s="23">
        <v>1</v>
      </c>
      <c r="D106" s="93">
        <f t="shared" si="1"/>
        <v>4.6929629021282584E-4</v>
      </c>
      <c r="E106" s="23">
        <v>0</v>
      </c>
      <c r="F106" s="23" t="s">
        <v>202</v>
      </c>
      <c r="G106" s="23"/>
      <c r="H106" s="23"/>
      <c r="I106" s="23"/>
      <c r="J106" s="23"/>
      <c r="K106" s="23">
        <v>134</v>
      </c>
      <c r="L106" s="51">
        <f>VLOOKUP($A:$A,'4-Dünya İthahalat Göstergeleri'!$A:$M,10,0)</f>
        <v>1.5486780484178704E-4</v>
      </c>
      <c r="M106" s="23"/>
      <c r="N106" s="23">
        <v>4320</v>
      </c>
      <c r="O106" s="23" t="s">
        <v>215</v>
      </c>
      <c r="P106" s="23">
        <v>0</v>
      </c>
      <c r="T106" s="22"/>
    </row>
    <row r="107" spans="1:20" x14ac:dyDescent="0.3">
      <c r="A107" s="12" t="s">
        <v>27</v>
      </c>
      <c r="B107" s="24">
        <v>1</v>
      </c>
      <c r="C107" s="24">
        <v>1</v>
      </c>
      <c r="D107" s="93">
        <f t="shared" si="1"/>
        <v>4.6929629021282584E-4</v>
      </c>
      <c r="E107" s="24">
        <v>0</v>
      </c>
      <c r="F107" s="24" t="s">
        <v>202</v>
      </c>
      <c r="G107" s="24"/>
      <c r="H107" s="24"/>
      <c r="I107" s="24"/>
      <c r="J107" s="24"/>
      <c r="K107" s="24"/>
      <c r="L107" s="51" t="e">
        <f>VLOOKUP($A:$A,'4-Dünya İthahalat Göstergeleri'!$A:$M,10,0)</f>
        <v>#N/A</v>
      </c>
      <c r="M107" s="24"/>
      <c r="N107" s="24"/>
      <c r="O107" s="24"/>
      <c r="P107" s="24">
        <v>0</v>
      </c>
      <c r="T107" s="22"/>
    </row>
    <row r="108" spans="1:20" x14ac:dyDescent="0.3">
      <c r="A108" s="9" t="s">
        <v>259</v>
      </c>
      <c r="B108" s="23">
        <v>1</v>
      </c>
      <c r="C108" s="23">
        <v>1</v>
      </c>
      <c r="D108" s="93">
        <f t="shared" si="1"/>
        <v>4.6929629021282584E-4</v>
      </c>
      <c r="E108" s="23">
        <v>0</v>
      </c>
      <c r="F108" s="23" t="s">
        <v>202</v>
      </c>
      <c r="G108" s="23"/>
      <c r="H108" s="23">
        <v>-54</v>
      </c>
      <c r="I108" s="23"/>
      <c r="J108" s="23"/>
      <c r="K108" s="23"/>
      <c r="L108" s="51" t="e">
        <f>VLOOKUP($A:$A,'4-Dünya İthahalat Göstergeleri'!$A:$M,10,0)</f>
        <v>#N/A</v>
      </c>
      <c r="M108" s="23"/>
      <c r="N108" s="23"/>
      <c r="O108" s="23"/>
      <c r="P108" s="23"/>
      <c r="T108" s="22"/>
    </row>
    <row r="109" spans="1:20" x14ac:dyDescent="0.3">
      <c r="A109" s="12" t="s">
        <v>38</v>
      </c>
      <c r="B109" s="24"/>
      <c r="C109" s="28">
        <v>-9357</v>
      </c>
      <c r="D109" s="95"/>
      <c r="E109" s="24"/>
      <c r="F109" s="24"/>
      <c r="G109" s="24"/>
      <c r="H109" s="24"/>
      <c r="I109" s="24"/>
      <c r="J109" s="24"/>
      <c r="K109" s="24">
        <v>133</v>
      </c>
      <c r="L109" s="51">
        <f>VLOOKUP($A:$A,'4-Dünya İthahalat Göstergeleri'!$A:$M,10,0)</f>
        <v>1.5486780484178704E-4</v>
      </c>
      <c r="M109" s="24"/>
      <c r="N109" s="24">
        <v>4022</v>
      </c>
      <c r="O109" s="24">
        <v>1</v>
      </c>
      <c r="P109" s="24"/>
      <c r="T109" s="22"/>
    </row>
    <row r="110" spans="1:20" x14ac:dyDescent="0.3">
      <c r="A110" s="9" t="s">
        <v>145</v>
      </c>
      <c r="B110" s="23"/>
      <c r="C110" s="23"/>
      <c r="D110" s="93"/>
      <c r="E110" s="23"/>
      <c r="F110" s="23"/>
      <c r="G110" s="23"/>
      <c r="H110" s="23"/>
      <c r="I110" s="23"/>
      <c r="J110" s="23"/>
      <c r="K110" s="23">
        <v>28</v>
      </c>
      <c r="L110" s="51">
        <f>VLOOKUP($A:$A,'4-Dünya İthahalat Göstergeleri'!$A:$M,10,0)</f>
        <v>0.46775239322381079</v>
      </c>
      <c r="M110" s="23">
        <v>-25</v>
      </c>
      <c r="N110" s="23">
        <v>5507</v>
      </c>
      <c r="O110" s="23" t="s">
        <v>221</v>
      </c>
      <c r="P110" s="23">
        <v>22</v>
      </c>
      <c r="T110" s="22"/>
    </row>
    <row r="111" spans="1:20" x14ac:dyDescent="0.3">
      <c r="A111" s="12" t="s">
        <v>140</v>
      </c>
      <c r="B111" s="24"/>
      <c r="C111" s="24"/>
      <c r="D111" s="95"/>
      <c r="E111" s="24"/>
      <c r="F111" s="24"/>
      <c r="G111" s="24"/>
      <c r="H111" s="24"/>
      <c r="I111" s="24"/>
      <c r="J111" s="24"/>
      <c r="K111" s="24">
        <v>33</v>
      </c>
      <c r="L111" s="51">
        <f>VLOOKUP($A:$A,'4-Dünya İthahalat Göstergeleri'!$A:$M,10,0)</f>
        <v>0.42232450380355324</v>
      </c>
      <c r="M111" s="24">
        <v>-1</v>
      </c>
      <c r="N111" s="24">
        <v>9097</v>
      </c>
      <c r="O111" s="24" t="s">
        <v>260</v>
      </c>
      <c r="P111" s="24">
        <v>25</v>
      </c>
      <c r="T111" s="22"/>
    </row>
    <row r="112" spans="1:20" x14ac:dyDescent="0.3">
      <c r="A112" s="9" t="s">
        <v>131</v>
      </c>
      <c r="B112" s="23"/>
      <c r="C112" s="23"/>
      <c r="D112" s="93"/>
      <c r="E112" s="23"/>
      <c r="F112" s="23"/>
      <c r="G112" s="23"/>
      <c r="H112" s="23"/>
      <c r="I112" s="23"/>
      <c r="J112" s="23"/>
      <c r="K112" s="23">
        <v>42</v>
      </c>
      <c r="L112" s="51">
        <f>VLOOKUP($A:$A,'4-Dünya İthahalat Göstergeleri'!$A:$M,10,0)</f>
        <v>0.18315699052622014</v>
      </c>
      <c r="M112" s="23">
        <v>9</v>
      </c>
      <c r="N112" s="23">
        <v>8332</v>
      </c>
      <c r="O112" s="23" t="s">
        <v>240</v>
      </c>
      <c r="P112" s="23">
        <v>10</v>
      </c>
      <c r="T112" s="22"/>
    </row>
    <row r="113" spans="1:20" x14ac:dyDescent="0.3">
      <c r="A113" s="12" t="s">
        <v>130</v>
      </c>
      <c r="B113" s="24"/>
      <c r="C113" s="24"/>
      <c r="D113" s="95"/>
      <c r="E113" s="24"/>
      <c r="F113" s="24"/>
      <c r="G113" s="24"/>
      <c r="H113" s="24"/>
      <c r="I113" s="24"/>
      <c r="J113" s="24"/>
      <c r="K113" s="24">
        <v>43</v>
      </c>
      <c r="L113" s="51">
        <f>VLOOKUP($A:$A,'4-Dünya İthahalat Göstergeleri'!$A:$M,10,0)</f>
        <v>0.17902718239710583</v>
      </c>
      <c r="M113" s="24">
        <v>32</v>
      </c>
      <c r="N113" s="24">
        <v>3327</v>
      </c>
      <c r="O113" s="24" t="s">
        <v>252</v>
      </c>
      <c r="P113" s="24">
        <v>22</v>
      </c>
      <c r="T113" s="22"/>
    </row>
    <row r="114" spans="1:20" x14ac:dyDescent="0.3">
      <c r="A114" s="9" t="s">
        <v>128</v>
      </c>
      <c r="B114" s="23"/>
      <c r="C114" s="23"/>
      <c r="D114" s="93"/>
      <c r="E114" s="23"/>
      <c r="F114" s="23"/>
      <c r="G114" s="23"/>
      <c r="H114" s="23"/>
      <c r="I114" s="23"/>
      <c r="J114" s="23"/>
      <c r="K114" s="23">
        <v>45</v>
      </c>
      <c r="L114" s="51">
        <f>VLOOKUP($A:$A,'4-Dünya İthahalat Göstergeleri'!$A:$M,10,0)</f>
        <v>0.14624683037226091</v>
      </c>
      <c r="M114" s="23">
        <v>-20</v>
      </c>
      <c r="N114" s="23">
        <v>6290</v>
      </c>
      <c r="O114" s="23" t="s">
        <v>224</v>
      </c>
      <c r="P114" s="23">
        <v>25</v>
      </c>
      <c r="T114" s="22"/>
    </row>
    <row r="115" spans="1:20" x14ac:dyDescent="0.3">
      <c r="A115" s="12" t="s">
        <v>126</v>
      </c>
      <c r="B115" s="24"/>
      <c r="C115" s="24"/>
      <c r="D115" s="95"/>
      <c r="E115" s="24"/>
      <c r="F115" s="24"/>
      <c r="G115" s="24"/>
      <c r="H115" s="24"/>
      <c r="I115" s="24"/>
      <c r="J115" s="24"/>
      <c r="K115" s="24">
        <v>47</v>
      </c>
      <c r="L115" s="51">
        <f>VLOOKUP($A:$A,'4-Dünya İthahalat Göstergeleri'!$A:$M,10,0)</f>
        <v>0.14547249134805196</v>
      </c>
      <c r="M115" s="24">
        <v>18</v>
      </c>
      <c r="N115" s="24">
        <v>1130</v>
      </c>
      <c r="O115" s="24" t="s">
        <v>233</v>
      </c>
      <c r="P115" s="24">
        <v>15</v>
      </c>
      <c r="T115" s="22"/>
    </row>
    <row r="116" spans="1:20" x14ac:dyDescent="0.3">
      <c r="A116" s="9" t="s">
        <v>117</v>
      </c>
      <c r="B116" s="23"/>
      <c r="C116" s="23"/>
      <c r="D116" s="93"/>
      <c r="E116" s="23"/>
      <c r="F116" s="23"/>
      <c r="G116" s="23"/>
      <c r="H116" s="23"/>
      <c r="I116" s="23"/>
      <c r="J116" s="23"/>
      <c r="K116" s="23">
        <v>56</v>
      </c>
      <c r="L116" s="51">
        <f>VLOOKUP($A:$A,'4-Dünya İthahalat Göstergeleri'!$A:$M,10,0)</f>
        <v>9.4159625343806536E-2</v>
      </c>
      <c r="M116" s="23">
        <v>5</v>
      </c>
      <c r="N116" s="23">
        <v>1857</v>
      </c>
      <c r="O116" s="23">
        <v>1</v>
      </c>
      <c r="P116" s="23">
        <v>18</v>
      </c>
      <c r="T116" s="22"/>
    </row>
    <row r="117" spans="1:20" x14ac:dyDescent="0.3">
      <c r="A117" s="12" t="s">
        <v>96</v>
      </c>
      <c r="B117" s="24"/>
      <c r="C117" s="24"/>
      <c r="D117" s="95"/>
      <c r="E117" s="24"/>
      <c r="F117" s="24"/>
      <c r="G117" s="24"/>
      <c r="H117" s="24"/>
      <c r="I117" s="24"/>
      <c r="J117" s="24"/>
      <c r="K117" s="24">
        <v>77</v>
      </c>
      <c r="L117" s="51">
        <f>VLOOKUP($A:$A,'4-Dünya İthahalat Göstergeleri'!$A:$M,10,0)</f>
        <v>1.8274400971330873E-2</v>
      </c>
      <c r="M117" s="24">
        <v>66</v>
      </c>
      <c r="N117" s="24">
        <v>14380</v>
      </c>
      <c r="O117" s="24">
        <v>1</v>
      </c>
      <c r="P117" s="24">
        <v>15</v>
      </c>
      <c r="T117" s="22"/>
    </row>
    <row r="118" spans="1:20" x14ac:dyDescent="0.3">
      <c r="A118" s="9" t="s">
        <v>95</v>
      </c>
      <c r="B118" s="23"/>
      <c r="C118" s="23"/>
      <c r="D118" s="93"/>
      <c r="E118" s="23"/>
      <c r="F118" s="23"/>
      <c r="G118" s="23"/>
      <c r="H118" s="23"/>
      <c r="I118" s="23"/>
      <c r="J118" s="23"/>
      <c r="K118" s="23">
        <v>78</v>
      </c>
      <c r="L118" s="51">
        <f>VLOOKUP($A:$A,'4-Dünya İthahalat Göstergeleri'!$A:$M,10,0)</f>
        <v>1.7758174955191584E-2</v>
      </c>
      <c r="M118" s="23">
        <v>-6</v>
      </c>
      <c r="N118" s="23">
        <v>8339</v>
      </c>
      <c r="O118" s="23" t="s">
        <v>213</v>
      </c>
      <c r="P118" s="23">
        <v>10</v>
      </c>
      <c r="T118" s="22"/>
    </row>
    <row r="119" spans="1:20" x14ac:dyDescent="0.3">
      <c r="A119" s="12" t="s">
        <v>85</v>
      </c>
      <c r="B119" s="24"/>
      <c r="C119" s="24"/>
      <c r="D119" s="95"/>
      <c r="E119" s="24"/>
      <c r="F119" s="24"/>
      <c r="G119" s="24"/>
      <c r="H119" s="24"/>
      <c r="I119" s="24"/>
      <c r="J119" s="24"/>
      <c r="K119" s="24">
        <v>88</v>
      </c>
      <c r="L119" s="51">
        <f>VLOOKUP($A:$A,'4-Dünya İthahalat Göstergeleri'!$A:$M,10,0)</f>
        <v>4.8009019500953988E-3</v>
      </c>
      <c r="M119" s="24">
        <v>112</v>
      </c>
      <c r="N119" s="24">
        <v>1636</v>
      </c>
      <c r="O119" s="24">
        <v>1</v>
      </c>
      <c r="P119" s="24">
        <v>5</v>
      </c>
      <c r="T119" s="22"/>
    </row>
    <row r="120" spans="1:20" x14ac:dyDescent="0.3">
      <c r="A120" s="9" t="s">
        <v>84</v>
      </c>
      <c r="B120" s="23"/>
      <c r="C120" s="23"/>
      <c r="D120" s="93"/>
      <c r="E120" s="23"/>
      <c r="F120" s="23"/>
      <c r="G120" s="23"/>
      <c r="H120" s="23"/>
      <c r="I120" s="23"/>
      <c r="J120" s="23"/>
      <c r="K120" s="23">
        <v>89</v>
      </c>
      <c r="L120" s="51">
        <f>VLOOKUP($A:$A,'4-Dünya İthahalat Göstergeleri'!$A:$M,10,0)</f>
        <v>4.7492793484814697E-3</v>
      </c>
      <c r="M120" s="23"/>
      <c r="N120" s="23">
        <v>3999</v>
      </c>
      <c r="O120" s="23">
        <v>1</v>
      </c>
      <c r="P120" s="23">
        <v>5</v>
      </c>
      <c r="T120" s="22"/>
    </row>
    <row r="121" spans="1:20" x14ac:dyDescent="0.3">
      <c r="A121" s="12" t="s">
        <v>82</v>
      </c>
      <c r="B121" s="24"/>
      <c r="C121" s="24"/>
      <c r="D121" s="95"/>
      <c r="E121" s="24"/>
      <c r="F121" s="24"/>
      <c r="G121" s="24"/>
      <c r="H121" s="24"/>
      <c r="I121" s="24"/>
      <c r="J121" s="24"/>
      <c r="K121" s="24">
        <v>91</v>
      </c>
      <c r="L121" s="51">
        <f>VLOOKUP($A:$A,'4-Dünya İthahalat Göstergeleri'!$A:$M,10,0)</f>
        <v>4.4911663404118242E-3</v>
      </c>
      <c r="M121" s="24">
        <v>-22</v>
      </c>
      <c r="N121" s="24">
        <v>3934</v>
      </c>
      <c r="O121" s="24" t="s">
        <v>261</v>
      </c>
      <c r="P121" s="24">
        <v>10</v>
      </c>
      <c r="T121" s="22"/>
    </row>
    <row r="122" spans="1:20" x14ac:dyDescent="0.3">
      <c r="A122" s="9" t="s">
        <v>81</v>
      </c>
      <c r="B122" s="23"/>
      <c r="C122" s="23"/>
      <c r="D122" s="93"/>
      <c r="E122" s="23"/>
      <c r="F122" s="23"/>
      <c r="G122" s="23"/>
      <c r="H122" s="23"/>
      <c r="I122" s="23"/>
      <c r="J122" s="23"/>
      <c r="K122" s="23">
        <v>92</v>
      </c>
      <c r="L122" s="51">
        <f>VLOOKUP($A:$A,'4-Dünya İthahalat Göstergeleri'!$A:$M,10,0)</f>
        <v>4.3879211371839668E-3</v>
      </c>
      <c r="M122" s="23">
        <v>51</v>
      </c>
      <c r="N122" s="23">
        <v>3013</v>
      </c>
      <c r="O122" s="23" t="s">
        <v>262</v>
      </c>
      <c r="P122" s="23">
        <v>22</v>
      </c>
      <c r="T122" s="22"/>
    </row>
    <row r="123" spans="1:20" x14ac:dyDescent="0.3">
      <c r="A123" s="12" t="s">
        <v>80</v>
      </c>
      <c r="B123" s="24"/>
      <c r="C123" s="24"/>
      <c r="D123" s="95"/>
      <c r="E123" s="24"/>
      <c r="F123" s="24"/>
      <c r="G123" s="24"/>
      <c r="H123" s="24"/>
      <c r="I123" s="24"/>
      <c r="J123" s="24"/>
      <c r="K123" s="24">
        <v>93</v>
      </c>
      <c r="L123" s="51">
        <f>VLOOKUP($A:$A,'4-Dünya İthahalat Göstergeleri'!$A:$M,10,0)</f>
        <v>4.3362985355700377E-3</v>
      </c>
      <c r="M123" s="24">
        <v>50</v>
      </c>
      <c r="N123" s="24">
        <v>2644</v>
      </c>
      <c r="O123" s="24" t="s">
        <v>263</v>
      </c>
      <c r="P123" s="24">
        <v>5</v>
      </c>
      <c r="T123" s="22"/>
    </row>
    <row r="124" spans="1:20" x14ac:dyDescent="0.3">
      <c r="A124" s="9" t="s">
        <v>76</v>
      </c>
      <c r="B124" s="23"/>
      <c r="C124" s="23"/>
      <c r="D124" s="93"/>
      <c r="E124" s="23"/>
      <c r="F124" s="23"/>
      <c r="G124" s="23"/>
      <c r="H124" s="23"/>
      <c r="I124" s="23"/>
      <c r="J124" s="23"/>
      <c r="K124" s="23">
        <v>97</v>
      </c>
      <c r="L124" s="51">
        <f>VLOOKUP($A:$A,'4-Dünya İthahalat Göstergeleri'!$A:$M,10,0)</f>
        <v>2.839243088766096E-3</v>
      </c>
      <c r="M124" s="23"/>
      <c r="N124" s="23">
        <v>2330</v>
      </c>
      <c r="O124" s="23" t="s">
        <v>209</v>
      </c>
      <c r="P124" s="23">
        <v>0</v>
      </c>
      <c r="T124" s="22"/>
    </row>
    <row r="125" spans="1:20" x14ac:dyDescent="0.3">
      <c r="A125" s="12" t="s">
        <v>73</v>
      </c>
      <c r="B125" s="24"/>
      <c r="C125" s="24"/>
      <c r="D125" s="95"/>
      <c r="E125" s="24"/>
      <c r="F125" s="24"/>
      <c r="G125" s="24"/>
      <c r="H125" s="24"/>
      <c r="I125" s="24"/>
      <c r="J125" s="24"/>
      <c r="K125" s="24">
        <v>100</v>
      </c>
      <c r="L125" s="51">
        <f>VLOOKUP($A:$A,'4-Dünya İthahalat Göstergeleri'!$A:$M,10,0)</f>
        <v>2.5295074790825222E-3</v>
      </c>
      <c r="M125" s="24">
        <v>69</v>
      </c>
      <c r="N125" s="24">
        <v>9076</v>
      </c>
      <c r="O125" s="24" t="s">
        <v>234</v>
      </c>
      <c r="P125" s="24">
        <v>20</v>
      </c>
      <c r="T125" s="22"/>
    </row>
    <row r="126" spans="1:20" x14ac:dyDescent="0.3">
      <c r="A126" s="9" t="s">
        <v>67</v>
      </c>
      <c r="B126" s="23"/>
      <c r="C126" s="23"/>
      <c r="D126" s="93"/>
      <c r="E126" s="23"/>
      <c r="F126" s="23"/>
      <c r="G126" s="23"/>
      <c r="H126" s="23"/>
      <c r="I126" s="23"/>
      <c r="J126" s="23"/>
      <c r="K126" s="23">
        <v>106</v>
      </c>
      <c r="L126" s="51">
        <f>VLOOKUP($A:$A,'4-Dünya İthahalat Göstergeleri'!$A:$M,10,0)</f>
        <v>2.0649040645571606E-3</v>
      </c>
      <c r="M126" s="23"/>
      <c r="N126" s="23">
        <v>9451</v>
      </c>
      <c r="O126" s="23">
        <v>1</v>
      </c>
      <c r="P126" s="23">
        <v>25</v>
      </c>
      <c r="T126" s="22"/>
    </row>
    <row r="127" spans="1:20" x14ac:dyDescent="0.3">
      <c r="A127" s="12" t="s">
        <v>65</v>
      </c>
      <c r="B127" s="24"/>
      <c r="C127" s="24"/>
      <c r="D127" s="95"/>
      <c r="E127" s="24"/>
      <c r="F127" s="24"/>
      <c r="G127" s="24"/>
      <c r="H127" s="24"/>
      <c r="I127" s="24"/>
      <c r="J127" s="24"/>
      <c r="K127" s="24">
        <v>108</v>
      </c>
      <c r="L127" s="51">
        <f>VLOOKUP($A:$A,'4-Dünya İthahalat Göstergeleri'!$A:$M,10,0)</f>
        <v>1.9100362597153735E-3</v>
      </c>
      <c r="M127" s="24">
        <v>-61</v>
      </c>
      <c r="N127" s="24">
        <v>7816</v>
      </c>
      <c r="O127" s="24" t="s">
        <v>215</v>
      </c>
      <c r="P127" s="24">
        <v>20</v>
      </c>
      <c r="T127" s="22"/>
    </row>
    <row r="128" spans="1:20" x14ac:dyDescent="0.3">
      <c r="A128" s="9" t="s">
        <v>60</v>
      </c>
      <c r="B128" s="23"/>
      <c r="C128" s="23"/>
      <c r="D128" s="93"/>
      <c r="E128" s="23"/>
      <c r="F128" s="23"/>
      <c r="G128" s="23"/>
      <c r="H128" s="23"/>
      <c r="I128" s="23"/>
      <c r="J128" s="23"/>
      <c r="K128" s="23">
        <v>114</v>
      </c>
      <c r="L128" s="51">
        <f>VLOOKUP($A:$A,'4-Dünya İthahalat Göstergeleri'!$A:$M,10,0)</f>
        <v>1.2389424387342963E-3</v>
      </c>
      <c r="M128" s="23">
        <v>45</v>
      </c>
      <c r="N128" s="23">
        <v>3026</v>
      </c>
      <c r="O128" s="23" t="s">
        <v>264</v>
      </c>
      <c r="P128" s="23">
        <v>22</v>
      </c>
      <c r="T128" s="22"/>
    </row>
    <row r="129" spans="1:20" x14ac:dyDescent="0.3">
      <c r="A129" s="12" t="s">
        <v>54</v>
      </c>
      <c r="B129" s="24"/>
      <c r="C129" s="24"/>
      <c r="D129" s="95"/>
      <c r="E129" s="24"/>
      <c r="F129" s="24"/>
      <c r="G129" s="24"/>
      <c r="H129" s="24"/>
      <c r="I129" s="24"/>
      <c r="J129" s="24"/>
      <c r="K129" s="24">
        <v>119</v>
      </c>
      <c r="L129" s="51">
        <f>VLOOKUP($A:$A,'4-Dünya İthahalat Göstergeleri'!$A:$M,10,0)</f>
        <v>8.2596162582286429E-4</v>
      </c>
      <c r="M129" s="24">
        <v>10</v>
      </c>
      <c r="N129" s="24">
        <v>3250</v>
      </c>
      <c r="O129" s="24" t="s">
        <v>265</v>
      </c>
      <c r="P129" s="24">
        <v>0</v>
      </c>
      <c r="T129" s="22"/>
    </row>
    <row r="130" spans="1:20" x14ac:dyDescent="0.3">
      <c r="A130" s="9" t="s">
        <v>53</v>
      </c>
      <c r="B130" s="23"/>
      <c r="C130" s="23"/>
      <c r="D130" s="93"/>
      <c r="E130" s="23"/>
      <c r="F130" s="23"/>
      <c r="G130" s="23"/>
      <c r="H130" s="23"/>
      <c r="I130" s="23"/>
      <c r="J130" s="23"/>
      <c r="K130" s="23">
        <v>120</v>
      </c>
      <c r="L130" s="51">
        <f>VLOOKUP($A:$A,'4-Dünya İthahalat Göstergeleri'!$A:$M,10,0)</f>
        <v>7.2271642259500617E-4</v>
      </c>
      <c r="M130" s="23"/>
      <c r="N130" s="23">
        <v>354</v>
      </c>
      <c r="O130" s="23">
        <v>1</v>
      </c>
      <c r="P130" s="23">
        <v>5</v>
      </c>
      <c r="T130" s="22"/>
    </row>
    <row r="131" spans="1:20" x14ac:dyDescent="0.3">
      <c r="A131" s="12" t="s">
        <v>50</v>
      </c>
      <c r="B131" s="24"/>
      <c r="C131" s="24"/>
      <c r="D131" s="95"/>
      <c r="E131" s="24"/>
      <c r="F131" s="24"/>
      <c r="G131" s="24"/>
      <c r="H131" s="24"/>
      <c r="I131" s="24"/>
      <c r="J131" s="24"/>
      <c r="K131" s="24">
        <v>123</v>
      </c>
      <c r="L131" s="51">
        <f>VLOOKUP($A:$A,'4-Dünya İthahalat Göstergeleri'!$A:$M,10,0)</f>
        <v>6.1947121936714816E-4</v>
      </c>
      <c r="M131" s="24">
        <v>240</v>
      </c>
      <c r="N131" s="24">
        <v>3649</v>
      </c>
      <c r="O131" s="24">
        <v>1</v>
      </c>
      <c r="P131" s="24">
        <v>12</v>
      </c>
      <c r="T131" s="22"/>
    </row>
    <row r="132" spans="1:20" x14ac:dyDescent="0.3">
      <c r="A132" s="9" t="s">
        <v>51</v>
      </c>
      <c r="B132" s="23"/>
      <c r="C132" s="23"/>
      <c r="D132" s="93"/>
      <c r="E132" s="23"/>
      <c r="F132" s="23"/>
      <c r="G132" s="23"/>
      <c r="H132" s="23"/>
      <c r="I132" s="23"/>
      <c r="J132" s="23"/>
      <c r="K132" s="23">
        <v>122</v>
      </c>
      <c r="L132" s="51">
        <f>VLOOKUP($A:$A,'4-Dünya İthahalat Göstergeleri'!$A:$M,10,0)</f>
        <v>6.1947121936714816E-4</v>
      </c>
      <c r="M132" s="23"/>
      <c r="N132" s="23">
        <v>4739</v>
      </c>
      <c r="O132" s="23" t="s">
        <v>258</v>
      </c>
      <c r="P132" s="23">
        <v>20</v>
      </c>
      <c r="T132" s="22"/>
    </row>
    <row r="133" spans="1:20" x14ac:dyDescent="0.3">
      <c r="A133" s="12" t="s">
        <v>49</v>
      </c>
      <c r="B133" s="24"/>
      <c r="C133" s="24"/>
      <c r="D133" s="95"/>
      <c r="E133" s="24"/>
      <c r="F133" s="24"/>
      <c r="G133" s="24"/>
      <c r="H133" s="24"/>
      <c r="I133" s="24"/>
      <c r="J133" s="24"/>
      <c r="K133" s="24">
        <v>124</v>
      </c>
      <c r="L133" s="51">
        <f>VLOOKUP($A:$A,'4-Dünya İthahalat Göstergeleri'!$A:$M,10,0)</f>
        <v>5.6784861775321916E-4</v>
      </c>
      <c r="M133" s="24">
        <v>33</v>
      </c>
      <c r="N133" s="24">
        <v>16868</v>
      </c>
      <c r="O133" s="24">
        <v>1</v>
      </c>
      <c r="P133" s="24"/>
      <c r="T133" s="22"/>
    </row>
    <row r="134" spans="1:20" x14ac:dyDescent="0.3">
      <c r="A134" s="9" t="s">
        <v>48</v>
      </c>
      <c r="B134" s="23"/>
      <c r="C134" s="23"/>
      <c r="D134" s="93"/>
      <c r="E134" s="23"/>
      <c r="F134" s="23"/>
      <c r="G134" s="23"/>
      <c r="H134" s="23"/>
      <c r="I134" s="23"/>
      <c r="J134" s="23"/>
      <c r="K134" s="23">
        <v>125</v>
      </c>
      <c r="L134" s="51">
        <f>VLOOKUP($A:$A,'4-Dünya İthahalat Göstergeleri'!$A:$M,10,0)</f>
        <v>4.6460341452536115E-4</v>
      </c>
      <c r="M134" s="23"/>
      <c r="N134" s="23">
        <v>12277</v>
      </c>
      <c r="O134" s="23" t="s">
        <v>233</v>
      </c>
      <c r="P134" s="23">
        <v>20</v>
      </c>
      <c r="T134" s="22"/>
    </row>
    <row r="135" spans="1:20" x14ac:dyDescent="0.3">
      <c r="A135" s="12" t="s">
        <v>47</v>
      </c>
      <c r="B135" s="24"/>
      <c r="C135" s="24"/>
      <c r="D135" s="95"/>
      <c r="E135" s="24"/>
      <c r="F135" s="24"/>
      <c r="G135" s="24"/>
      <c r="H135" s="24"/>
      <c r="I135" s="24"/>
      <c r="J135" s="24"/>
      <c r="K135" s="24">
        <v>126</v>
      </c>
      <c r="L135" s="51">
        <f>VLOOKUP($A:$A,'4-Dünya İthahalat Göstergeleri'!$A:$M,10,0)</f>
        <v>4.1298081291143215E-4</v>
      </c>
      <c r="M135" s="24">
        <v>6</v>
      </c>
      <c r="N135" s="24">
        <v>11219</v>
      </c>
      <c r="O135" s="24" t="s">
        <v>265</v>
      </c>
      <c r="P135" s="24">
        <v>2</v>
      </c>
      <c r="T135" s="22"/>
    </row>
    <row r="136" spans="1:20" x14ac:dyDescent="0.3">
      <c r="A136" s="9" t="s">
        <v>44</v>
      </c>
      <c r="B136" s="23"/>
      <c r="C136" s="23"/>
      <c r="D136" s="93"/>
      <c r="E136" s="23"/>
      <c r="F136" s="23"/>
      <c r="G136" s="23"/>
      <c r="H136" s="23"/>
      <c r="I136" s="23"/>
      <c r="J136" s="23"/>
      <c r="K136" s="23">
        <v>128</v>
      </c>
      <c r="L136" s="51">
        <f>VLOOKUP($A:$A,'4-Dünya İthahalat Göstergeleri'!$A:$M,10,0)</f>
        <v>4.1298081291143215E-4</v>
      </c>
      <c r="M136" s="23"/>
      <c r="N136" s="23">
        <v>4303</v>
      </c>
      <c r="O136" s="23">
        <v>1</v>
      </c>
      <c r="P136" s="23">
        <v>0</v>
      </c>
      <c r="T136" s="22"/>
    </row>
    <row r="137" spans="1:20" x14ac:dyDescent="0.3">
      <c r="A137" s="12" t="s">
        <v>46</v>
      </c>
      <c r="B137" s="24"/>
      <c r="C137" s="24"/>
      <c r="D137" s="95"/>
      <c r="E137" s="24"/>
      <c r="F137" s="24"/>
      <c r="G137" s="24"/>
      <c r="H137" s="24"/>
      <c r="I137" s="24"/>
      <c r="J137" s="24"/>
      <c r="K137" s="24">
        <v>129</v>
      </c>
      <c r="L137" s="51">
        <f>VLOOKUP($A:$A,'4-Dünya İthahalat Göstergeleri'!$A:$M,10,0)</f>
        <v>4.1298081291143215E-4</v>
      </c>
      <c r="M137" s="24">
        <v>11</v>
      </c>
      <c r="N137" s="24">
        <v>12112</v>
      </c>
      <c r="O137" s="24" t="s">
        <v>265</v>
      </c>
      <c r="P137" s="24">
        <v>5</v>
      </c>
      <c r="T137" s="22"/>
    </row>
    <row r="138" spans="1:20" x14ac:dyDescent="0.3">
      <c r="A138" s="9" t="s">
        <v>43</v>
      </c>
      <c r="B138" s="23"/>
      <c r="C138" s="23"/>
      <c r="D138" s="93"/>
      <c r="E138" s="23"/>
      <c r="F138" s="23"/>
      <c r="G138" s="23"/>
      <c r="H138" s="23"/>
      <c r="I138" s="23"/>
      <c r="J138" s="23"/>
      <c r="K138" s="23">
        <v>130</v>
      </c>
      <c r="L138" s="51">
        <f>VLOOKUP($A:$A,'4-Dünya İthahalat Göstergeleri'!$A:$M,10,0)</f>
        <v>3.0973560968357408E-4</v>
      </c>
      <c r="M138" s="23"/>
      <c r="N138" s="23">
        <v>5965</v>
      </c>
      <c r="O138" s="23" t="s">
        <v>215</v>
      </c>
      <c r="P138" s="23">
        <v>20</v>
      </c>
      <c r="T138" s="22"/>
    </row>
    <row r="139" spans="1:20" x14ac:dyDescent="0.3">
      <c r="A139" s="12" t="s">
        <v>41</v>
      </c>
      <c r="B139" s="24"/>
      <c r="C139" s="24"/>
      <c r="D139" s="95"/>
      <c r="E139" s="24"/>
      <c r="F139" s="24"/>
      <c r="G139" s="24"/>
      <c r="H139" s="24"/>
      <c r="I139" s="24"/>
      <c r="J139" s="24"/>
      <c r="K139" s="24">
        <v>132</v>
      </c>
      <c r="L139" s="51">
        <f>VLOOKUP($A:$A,'4-Dünya İthahalat Göstergeleri'!$A:$M,10,0)</f>
        <v>2.5811300806964508E-4</v>
      </c>
      <c r="M139" s="24"/>
      <c r="N139" s="24">
        <v>3999</v>
      </c>
      <c r="O139" s="24">
        <v>1</v>
      </c>
      <c r="P139" s="24">
        <v>5</v>
      </c>
      <c r="T139" s="22"/>
    </row>
    <row r="140" spans="1:20" x14ac:dyDescent="0.3">
      <c r="A140" s="9" t="s">
        <v>35</v>
      </c>
      <c r="B140" s="23"/>
      <c r="C140" s="23"/>
      <c r="D140" s="93"/>
      <c r="E140" s="23"/>
      <c r="F140" s="23"/>
      <c r="G140" s="23"/>
      <c r="H140" s="23"/>
      <c r="I140" s="23"/>
      <c r="J140" s="23"/>
      <c r="K140" s="23">
        <v>136</v>
      </c>
      <c r="L140" s="51">
        <f>VLOOKUP($A:$A,'4-Dünya İthahalat Göstergeleri'!$A:$M,10,0)</f>
        <v>1.0324520322785804E-4</v>
      </c>
      <c r="M140" s="23">
        <v>105</v>
      </c>
      <c r="N140" s="23">
        <v>2022</v>
      </c>
      <c r="O140" s="23">
        <v>1</v>
      </c>
      <c r="P140" s="23">
        <v>30</v>
      </c>
      <c r="T140" s="22"/>
    </row>
    <row r="141" spans="1:20" x14ac:dyDescent="0.3">
      <c r="A141" s="12" t="s">
        <v>37</v>
      </c>
      <c r="B141" s="24"/>
      <c r="C141" s="24"/>
      <c r="D141" s="95"/>
      <c r="E141" s="24"/>
      <c r="F141" s="24"/>
      <c r="G141" s="24"/>
      <c r="H141" s="24"/>
      <c r="I141" s="24"/>
      <c r="J141" s="24"/>
      <c r="K141" s="24">
        <v>137</v>
      </c>
      <c r="L141" s="51">
        <f>VLOOKUP($A:$A,'4-Dünya İthahalat Göstergeleri'!$A:$M,10,0)</f>
        <v>1.0324520322785804E-4</v>
      </c>
      <c r="M141" s="24">
        <v>-51</v>
      </c>
      <c r="N141" s="24"/>
      <c r="O141" s="24" t="s">
        <v>215</v>
      </c>
      <c r="P141" s="24">
        <v>0</v>
      </c>
      <c r="T141" s="22"/>
    </row>
    <row r="142" spans="1:20" x14ac:dyDescent="0.3">
      <c r="A142" s="9" t="s">
        <v>36</v>
      </c>
      <c r="B142" s="23"/>
      <c r="C142" s="23"/>
      <c r="D142" s="93"/>
      <c r="E142" s="23"/>
      <c r="F142" s="23"/>
      <c r="G142" s="23"/>
      <c r="H142" s="23"/>
      <c r="I142" s="23"/>
      <c r="J142" s="23"/>
      <c r="K142" s="23">
        <v>138</v>
      </c>
      <c r="L142" s="51">
        <f>VLOOKUP($A:$A,'4-Dünya İthahalat Göstergeleri'!$A:$M,10,0)</f>
        <v>1.0324520322785804E-4</v>
      </c>
      <c r="M142" s="23">
        <v>25</v>
      </c>
      <c r="N142" s="23">
        <v>13850</v>
      </c>
      <c r="O142" s="23">
        <v>1</v>
      </c>
      <c r="P142" s="23">
        <v>5</v>
      </c>
      <c r="T142" s="22"/>
    </row>
    <row r="143" spans="1:20" x14ac:dyDescent="0.3">
      <c r="A143" s="12" t="s">
        <v>33</v>
      </c>
      <c r="B143" s="24"/>
      <c r="C143" s="24"/>
      <c r="D143" s="95"/>
      <c r="E143" s="24"/>
      <c r="F143" s="24"/>
      <c r="G143" s="24"/>
      <c r="H143" s="24"/>
      <c r="I143" s="24"/>
      <c r="J143" s="24"/>
      <c r="K143" s="24">
        <v>139</v>
      </c>
      <c r="L143" s="51">
        <f>VLOOKUP($A:$A,'4-Dünya İthahalat Göstergeleri'!$A:$M,10,0)</f>
        <v>5.1622601613929018E-5</v>
      </c>
      <c r="M143" s="24">
        <v>12</v>
      </c>
      <c r="N143" s="24">
        <v>8874</v>
      </c>
      <c r="O143" s="24" t="s">
        <v>215</v>
      </c>
      <c r="P143" s="24">
        <v>5</v>
      </c>
      <c r="T143" s="22"/>
    </row>
    <row r="144" spans="1:20" x14ac:dyDescent="0.3">
      <c r="A144" s="9" t="s">
        <v>30</v>
      </c>
      <c r="B144" s="23"/>
      <c r="C144" s="23"/>
      <c r="D144" s="93"/>
      <c r="E144" s="23"/>
      <c r="F144" s="23"/>
      <c r="G144" s="23"/>
      <c r="H144" s="23"/>
      <c r="I144" s="23"/>
      <c r="J144" s="23"/>
      <c r="K144" s="23">
        <v>140</v>
      </c>
      <c r="L144" s="51">
        <f>VLOOKUP($A:$A,'4-Dünya İthahalat Göstergeleri'!$A:$M,10,0)</f>
        <v>5.1622601613929018E-5</v>
      </c>
      <c r="M144" s="23"/>
      <c r="N144" s="23">
        <v>3766</v>
      </c>
      <c r="O144" s="23">
        <v>1</v>
      </c>
      <c r="P144" s="23"/>
      <c r="T144" s="22"/>
    </row>
    <row r="145" spans="1:20" x14ac:dyDescent="0.3">
      <c r="A145" s="12" t="s">
        <v>34</v>
      </c>
      <c r="B145" s="24"/>
      <c r="C145" s="24"/>
      <c r="D145" s="95"/>
      <c r="E145" s="24"/>
      <c r="F145" s="24"/>
      <c r="G145" s="24"/>
      <c r="H145" s="24"/>
      <c r="I145" s="24"/>
      <c r="J145" s="24"/>
      <c r="K145" s="24">
        <v>141</v>
      </c>
      <c r="L145" s="51">
        <f>VLOOKUP($A:$A,'4-Dünya İthahalat Göstergeleri'!$A:$M,10,0)</f>
        <v>5.1622601613929018E-5</v>
      </c>
      <c r="M145" s="24"/>
      <c r="N145" s="24">
        <v>2515</v>
      </c>
      <c r="O145" s="24">
        <v>1</v>
      </c>
      <c r="P145" s="24"/>
      <c r="T145" s="22"/>
    </row>
    <row r="146" spans="1:20" x14ac:dyDescent="0.3">
      <c r="A146" s="9" t="s">
        <v>32</v>
      </c>
      <c r="B146" s="23"/>
      <c r="C146" s="23"/>
      <c r="D146" s="93"/>
      <c r="E146" s="23"/>
      <c r="F146" s="23"/>
      <c r="G146" s="23"/>
      <c r="H146" s="23"/>
      <c r="I146" s="23"/>
      <c r="J146" s="23"/>
      <c r="K146" s="23">
        <v>144</v>
      </c>
      <c r="L146" s="51">
        <f>VLOOKUP($A:$A,'4-Dünya İthahalat Göstergeleri'!$A:$M,10,0)</f>
        <v>5.1622601613929018E-5</v>
      </c>
      <c r="M146" s="23">
        <v>-5</v>
      </c>
      <c r="N146" s="23">
        <v>1926</v>
      </c>
      <c r="O146" s="23">
        <v>1</v>
      </c>
      <c r="P146" s="23"/>
      <c r="T146" s="22"/>
    </row>
    <row r="147" spans="1:20" x14ac:dyDescent="0.3">
      <c r="A147" s="5" t="s">
        <v>31</v>
      </c>
      <c r="B147" s="29"/>
      <c r="C147" s="29"/>
      <c r="D147" s="96"/>
      <c r="E147" s="29"/>
      <c r="F147" s="29"/>
      <c r="G147" s="29"/>
      <c r="H147" s="29"/>
      <c r="I147" s="29"/>
      <c r="J147" s="29"/>
      <c r="K147" s="29">
        <v>142</v>
      </c>
      <c r="L147" s="51">
        <f>VLOOKUP($A:$A,'4-Dünya İthahalat Göstergeleri'!$A:$M,10,0)</f>
        <v>5.1622601613929018E-5</v>
      </c>
      <c r="M147" s="29">
        <v>206</v>
      </c>
      <c r="N147" s="29">
        <v>8773</v>
      </c>
      <c r="O147" s="29">
        <v>1</v>
      </c>
      <c r="P147" s="29">
        <v>0</v>
      </c>
      <c r="Q147" s="30"/>
      <c r="R147" s="30"/>
      <c r="S147" s="30"/>
      <c r="T147" s="31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C2EC-EE0C-4C16-A156-6518218BDAEC}">
  <dimension ref="A1:P146"/>
  <sheetViews>
    <sheetView showGridLines="0" topLeftCell="A13" workbookViewId="0">
      <selection activeCell="B18" sqref="B18"/>
    </sheetView>
  </sheetViews>
  <sheetFormatPr defaultRowHeight="14.4" x14ac:dyDescent="0.3"/>
  <cols>
    <col min="1" max="1" width="35.5546875" style="1" bestFit="1" customWidth="1"/>
    <col min="2" max="2" width="25.33203125" style="1" bestFit="1" customWidth="1"/>
    <col min="3" max="3" width="24" style="1" bestFit="1" customWidth="1"/>
    <col min="4" max="4" width="17.33203125" style="1" bestFit="1" customWidth="1"/>
    <col min="5" max="5" width="13" style="1" bestFit="1" customWidth="1"/>
    <col min="6" max="6" width="13.77734375" style="1" bestFit="1" customWidth="1"/>
    <col min="7" max="7" width="30.44140625" style="1" bestFit="1" customWidth="1"/>
    <col min="8" max="8" width="32.33203125" style="1" bestFit="1" customWidth="1"/>
    <col min="9" max="9" width="30.44140625" style="1" bestFit="1" customWidth="1"/>
    <col min="10" max="10" width="17.109375" style="52" bestFit="1" customWidth="1"/>
    <col min="11" max="11" width="28.21875" style="1" bestFit="1" customWidth="1"/>
    <col min="12" max="12" width="23.33203125" style="1" bestFit="1" customWidth="1"/>
    <col min="13" max="13" width="33.44140625" style="1" bestFit="1" customWidth="1"/>
    <col min="14" max="16384" width="8.88671875" style="1"/>
  </cols>
  <sheetData>
    <row r="1" spans="1:16" x14ac:dyDescent="0.3">
      <c r="A1" s="49" t="s">
        <v>179</v>
      </c>
      <c r="B1" s="21" t="s">
        <v>266</v>
      </c>
      <c r="C1" s="21" t="s">
        <v>267</v>
      </c>
      <c r="D1" s="21" t="s">
        <v>268</v>
      </c>
      <c r="E1" s="21" t="s">
        <v>269</v>
      </c>
      <c r="F1" s="21" t="s">
        <v>192</v>
      </c>
      <c r="G1" s="21" t="s">
        <v>270</v>
      </c>
      <c r="H1" s="21" t="s">
        <v>271</v>
      </c>
      <c r="I1" s="21" t="s">
        <v>272</v>
      </c>
      <c r="J1" s="50" t="s">
        <v>273</v>
      </c>
      <c r="K1" s="21" t="s">
        <v>274</v>
      </c>
      <c r="L1" s="21" t="s">
        <v>275</v>
      </c>
      <c r="M1" s="21" t="s">
        <v>276</v>
      </c>
      <c r="P1" s="22"/>
    </row>
    <row r="2" spans="1:16" x14ac:dyDescent="0.3">
      <c r="A2" s="32" t="s">
        <v>173</v>
      </c>
      <c r="B2" s="33">
        <v>1937136</v>
      </c>
      <c r="C2" s="33">
        <v>105722</v>
      </c>
      <c r="D2" s="33">
        <v>0</v>
      </c>
      <c r="E2" s="33" t="s">
        <v>277</v>
      </c>
      <c r="F2" s="33"/>
      <c r="G2" s="33">
        <v>-3</v>
      </c>
      <c r="H2" s="33"/>
      <c r="I2" s="33">
        <v>-26</v>
      </c>
      <c r="J2" s="53">
        <f>(B2/$B$2)*100</f>
        <v>100</v>
      </c>
      <c r="K2" s="33">
        <v>3564</v>
      </c>
      <c r="L2" s="33" t="s">
        <v>278</v>
      </c>
      <c r="M2" s="33"/>
      <c r="P2" s="22"/>
    </row>
    <row r="3" spans="1:16" x14ac:dyDescent="0.3">
      <c r="A3" s="34" t="s">
        <v>172</v>
      </c>
      <c r="B3" s="35">
        <v>422270</v>
      </c>
      <c r="C3" s="28">
        <v>-413737</v>
      </c>
      <c r="D3" s="35">
        <v>0</v>
      </c>
      <c r="E3" s="35" t="s">
        <v>277</v>
      </c>
      <c r="F3" s="35"/>
      <c r="G3" s="35">
        <v>-4</v>
      </c>
      <c r="H3" s="35"/>
      <c r="I3" s="35">
        <v>-31</v>
      </c>
      <c r="J3" s="53">
        <f t="shared" ref="J3:J66" si="0">(B3/$B$2)*100</f>
        <v>21.798675983513807</v>
      </c>
      <c r="K3" s="35">
        <v>2235</v>
      </c>
      <c r="L3" s="35" t="s">
        <v>209</v>
      </c>
      <c r="M3" s="35">
        <v>25</v>
      </c>
      <c r="P3" s="22"/>
    </row>
    <row r="4" spans="1:16" x14ac:dyDescent="0.3">
      <c r="A4" s="9" t="s">
        <v>171</v>
      </c>
      <c r="B4" s="23">
        <v>214266</v>
      </c>
      <c r="C4" s="26">
        <v>-206374</v>
      </c>
      <c r="D4" s="23">
        <v>21937</v>
      </c>
      <c r="E4" s="23" t="s">
        <v>202</v>
      </c>
      <c r="F4" s="23">
        <v>9767</v>
      </c>
      <c r="G4" s="23">
        <v>5</v>
      </c>
      <c r="H4" s="23">
        <v>5</v>
      </c>
      <c r="I4" s="23">
        <v>-16</v>
      </c>
      <c r="J4" s="53">
        <f t="shared" si="0"/>
        <v>11.060968357410115</v>
      </c>
      <c r="K4" s="23">
        <v>1967</v>
      </c>
      <c r="L4" s="23" t="s">
        <v>203</v>
      </c>
      <c r="M4" s="23">
        <v>22</v>
      </c>
      <c r="P4" s="22"/>
    </row>
    <row r="5" spans="1:16" x14ac:dyDescent="0.3">
      <c r="A5" s="12" t="s">
        <v>170</v>
      </c>
      <c r="B5" s="24">
        <v>145350</v>
      </c>
      <c r="C5" s="24">
        <v>67735</v>
      </c>
      <c r="D5" s="24">
        <v>28478</v>
      </c>
      <c r="E5" s="24" t="s">
        <v>202</v>
      </c>
      <c r="F5" s="24">
        <v>5104</v>
      </c>
      <c r="G5" s="24">
        <v>-4</v>
      </c>
      <c r="H5" s="24">
        <v>-7</v>
      </c>
      <c r="I5" s="24">
        <v>-21</v>
      </c>
      <c r="J5" s="53">
        <f t="shared" si="0"/>
        <v>7.503345144584582</v>
      </c>
      <c r="K5" s="24">
        <v>2839</v>
      </c>
      <c r="L5" s="24" t="s">
        <v>225</v>
      </c>
      <c r="M5" s="25">
        <v>45386</v>
      </c>
      <c r="P5" s="22"/>
    </row>
    <row r="6" spans="1:16" x14ac:dyDescent="0.3">
      <c r="A6" s="37" t="s">
        <v>169</v>
      </c>
      <c r="B6" s="38">
        <v>115639</v>
      </c>
      <c r="C6" s="26">
        <v>-74827</v>
      </c>
      <c r="D6" s="38">
        <v>16996</v>
      </c>
      <c r="E6" s="38" t="s">
        <v>202</v>
      </c>
      <c r="F6" s="38">
        <v>6804</v>
      </c>
      <c r="G6" s="38">
        <v>-10</v>
      </c>
      <c r="H6" s="38">
        <v>-13</v>
      </c>
      <c r="I6" s="38">
        <v>-21</v>
      </c>
      <c r="J6" s="53">
        <f t="shared" si="0"/>
        <v>5.9695860280331372</v>
      </c>
      <c r="K6" s="38">
        <v>2796</v>
      </c>
      <c r="L6" s="38" t="s">
        <v>218</v>
      </c>
      <c r="M6" s="39">
        <v>45302</v>
      </c>
      <c r="P6" s="22"/>
    </row>
    <row r="7" spans="1:16" x14ac:dyDescent="0.3">
      <c r="A7" s="12" t="s">
        <v>168</v>
      </c>
      <c r="B7" s="24">
        <v>88220</v>
      </c>
      <c r="C7" s="24">
        <v>413839</v>
      </c>
      <c r="D7" s="24">
        <v>12785</v>
      </c>
      <c r="E7" s="24" t="s">
        <v>202</v>
      </c>
      <c r="F7" s="24">
        <v>6900</v>
      </c>
      <c r="G7" s="24">
        <v>-7</v>
      </c>
      <c r="H7" s="24">
        <v>-7</v>
      </c>
      <c r="I7" s="24">
        <v>-2</v>
      </c>
      <c r="J7" s="53">
        <f t="shared" si="0"/>
        <v>4.5541459143808183</v>
      </c>
      <c r="K7" s="24">
        <v>3912</v>
      </c>
      <c r="L7" s="24" t="s">
        <v>205</v>
      </c>
      <c r="M7" s="24">
        <v>11</v>
      </c>
      <c r="P7" s="22"/>
    </row>
    <row r="8" spans="1:16" x14ac:dyDescent="0.3">
      <c r="A8" s="9" t="s">
        <v>167</v>
      </c>
      <c r="B8" s="23">
        <v>85574</v>
      </c>
      <c r="C8" s="26">
        <v>-27596</v>
      </c>
      <c r="D8" s="40">
        <v>10258</v>
      </c>
      <c r="E8" s="40" t="s">
        <v>202</v>
      </c>
      <c r="F8" s="40">
        <v>8342</v>
      </c>
      <c r="G8" s="23">
        <v>0</v>
      </c>
      <c r="H8" s="23">
        <v>-6</v>
      </c>
      <c r="I8" s="23">
        <v>-14</v>
      </c>
      <c r="J8" s="53">
        <f t="shared" si="0"/>
        <v>4.4175525105103617</v>
      </c>
      <c r="K8" s="23">
        <v>5533</v>
      </c>
      <c r="L8" s="23" t="s">
        <v>228</v>
      </c>
      <c r="M8" s="23">
        <v>8</v>
      </c>
      <c r="P8" s="22"/>
    </row>
    <row r="9" spans="1:16" x14ac:dyDescent="0.3">
      <c r="A9" s="12" t="s">
        <v>166</v>
      </c>
      <c r="B9" s="24">
        <v>79462</v>
      </c>
      <c r="C9" s="28">
        <v>-79178</v>
      </c>
      <c r="D9" s="24">
        <v>17738</v>
      </c>
      <c r="E9" s="24" t="s">
        <v>202</v>
      </c>
      <c r="F9" s="24">
        <v>4480</v>
      </c>
      <c r="G9" s="24">
        <v>17</v>
      </c>
      <c r="H9" s="24">
        <v>23</v>
      </c>
      <c r="I9" s="24">
        <v>-11</v>
      </c>
      <c r="J9" s="53">
        <f t="shared" si="0"/>
        <v>4.1020351694460278</v>
      </c>
      <c r="K9" s="24">
        <v>2769</v>
      </c>
      <c r="L9" s="24" t="s">
        <v>223</v>
      </c>
      <c r="M9" s="25">
        <v>45449</v>
      </c>
      <c r="P9" s="22"/>
    </row>
    <row r="10" spans="1:16" x14ac:dyDescent="0.3">
      <c r="A10" s="9" t="s">
        <v>165</v>
      </c>
      <c r="B10" s="23">
        <v>74092</v>
      </c>
      <c r="C10" s="26">
        <v>-70096</v>
      </c>
      <c r="D10" s="23">
        <v>16257</v>
      </c>
      <c r="E10" s="23" t="s">
        <v>202</v>
      </c>
      <c r="F10" s="23">
        <v>4558</v>
      </c>
      <c r="G10" s="23">
        <v>1</v>
      </c>
      <c r="H10" s="23">
        <v>-1</v>
      </c>
      <c r="I10" s="23">
        <v>5</v>
      </c>
      <c r="J10" s="53">
        <f t="shared" si="0"/>
        <v>3.8248217987792286</v>
      </c>
      <c r="K10" s="23">
        <v>2088</v>
      </c>
      <c r="L10" s="23" t="s">
        <v>219</v>
      </c>
      <c r="M10" s="27">
        <v>45478</v>
      </c>
      <c r="P10" s="22"/>
    </row>
    <row r="11" spans="1:16" x14ac:dyDescent="0.3">
      <c r="A11" s="12" t="s">
        <v>164</v>
      </c>
      <c r="B11" s="24">
        <v>58022</v>
      </c>
      <c r="C11" s="24">
        <v>9591</v>
      </c>
      <c r="D11" s="24">
        <v>7140</v>
      </c>
      <c r="E11" s="24" t="s">
        <v>202</v>
      </c>
      <c r="F11" s="24">
        <v>8126</v>
      </c>
      <c r="G11" s="24">
        <v>1</v>
      </c>
      <c r="H11" s="24">
        <v>-6</v>
      </c>
      <c r="I11" s="24">
        <v>-32</v>
      </c>
      <c r="J11" s="53">
        <f t="shared" si="0"/>
        <v>2.9952465908433896</v>
      </c>
      <c r="K11" s="24">
        <v>3790</v>
      </c>
      <c r="L11" s="24" t="s">
        <v>203</v>
      </c>
      <c r="M11" s="25">
        <v>45506</v>
      </c>
      <c r="P11" s="22"/>
    </row>
    <row r="12" spans="1:16" x14ac:dyDescent="0.3">
      <c r="A12" s="9" t="s">
        <v>163</v>
      </c>
      <c r="B12" s="23">
        <v>55461</v>
      </c>
      <c r="C12" s="26">
        <v>-54681</v>
      </c>
      <c r="D12" s="23">
        <v>12383</v>
      </c>
      <c r="E12" s="23" t="s">
        <v>202</v>
      </c>
      <c r="F12" s="23">
        <v>4479</v>
      </c>
      <c r="G12" s="23">
        <v>12</v>
      </c>
      <c r="H12" s="23">
        <v>9</v>
      </c>
      <c r="I12" s="23">
        <v>-45</v>
      </c>
      <c r="J12" s="53">
        <f t="shared" si="0"/>
        <v>2.8630411081101172</v>
      </c>
      <c r="K12" s="23">
        <v>10668</v>
      </c>
      <c r="L12" s="23" t="s">
        <v>204</v>
      </c>
      <c r="M12" s="23">
        <v>8</v>
      </c>
      <c r="P12" s="22"/>
    </row>
    <row r="13" spans="1:16" x14ac:dyDescent="0.3">
      <c r="A13" s="12" t="s">
        <v>162</v>
      </c>
      <c r="B13" s="24">
        <v>52988</v>
      </c>
      <c r="C13" s="28">
        <v>-26787</v>
      </c>
      <c r="D13" s="41">
        <v>8291</v>
      </c>
      <c r="E13" s="41" t="s">
        <v>202</v>
      </c>
      <c r="F13" s="41">
        <v>6391</v>
      </c>
      <c r="G13" s="24">
        <v>6</v>
      </c>
      <c r="H13" s="24">
        <v>-2</v>
      </c>
      <c r="I13" s="24">
        <v>-20</v>
      </c>
      <c r="J13" s="53">
        <f t="shared" si="0"/>
        <v>2.7353784143188706</v>
      </c>
      <c r="K13" s="24">
        <v>6012</v>
      </c>
      <c r="L13" s="24" t="s">
        <v>203</v>
      </c>
      <c r="M13" s="25">
        <v>45511</v>
      </c>
      <c r="P13" s="22"/>
    </row>
    <row r="14" spans="1:16" x14ac:dyDescent="0.3">
      <c r="A14" s="9" t="s">
        <v>161</v>
      </c>
      <c r="B14" s="23">
        <v>52598</v>
      </c>
      <c r="C14" s="26">
        <v>-52598</v>
      </c>
      <c r="D14" s="23">
        <v>8569</v>
      </c>
      <c r="E14" s="23" t="s">
        <v>202</v>
      </c>
      <c r="F14" s="23">
        <v>6138</v>
      </c>
      <c r="G14" s="23">
        <v>9</v>
      </c>
      <c r="H14" s="23">
        <v>3</v>
      </c>
      <c r="I14" s="23">
        <v>-46</v>
      </c>
      <c r="J14" s="53">
        <f t="shared" si="0"/>
        <v>2.7152455996894385</v>
      </c>
      <c r="K14" s="23">
        <v>2049</v>
      </c>
      <c r="L14" s="23" t="s">
        <v>254</v>
      </c>
      <c r="M14" s="27">
        <v>45326</v>
      </c>
      <c r="P14" s="22"/>
    </row>
    <row r="15" spans="1:16" x14ac:dyDescent="0.3">
      <c r="A15" s="12" t="s">
        <v>160</v>
      </c>
      <c r="B15" s="24">
        <v>48017</v>
      </c>
      <c r="C15" s="24">
        <v>1891</v>
      </c>
      <c r="D15" s="24">
        <v>6957</v>
      </c>
      <c r="E15" s="24" t="s">
        <v>202</v>
      </c>
      <c r="F15" s="24">
        <v>6902</v>
      </c>
      <c r="G15" s="24">
        <v>-22</v>
      </c>
      <c r="H15" s="24">
        <v>-22</v>
      </c>
      <c r="I15" s="24">
        <v>-25</v>
      </c>
      <c r="J15" s="53">
        <f t="shared" si="0"/>
        <v>2.4787624616960295</v>
      </c>
      <c r="K15" s="24">
        <v>2637</v>
      </c>
      <c r="L15" s="24" t="s">
        <v>212</v>
      </c>
      <c r="M15" s="24">
        <v>0</v>
      </c>
      <c r="P15" s="22"/>
    </row>
    <row r="16" spans="1:16" x14ac:dyDescent="0.3">
      <c r="A16" s="9" t="s">
        <v>159</v>
      </c>
      <c r="B16" s="23">
        <v>47186</v>
      </c>
      <c r="C16" s="26">
        <v>-43018</v>
      </c>
      <c r="D16" s="23">
        <v>8024</v>
      </c>
      <c r="E16" s="23" t="s">
        <v>202</v>
      </c>
      <c r="F16" s="23">
        <v>5881</v>
      </c>
      <c r="G16" s="23">
        <v>7</v>
      </c>
      <c r="H16" s="23">
        <v>6</v>
      </c>
      <c r="I16" s="23">
        <v>-29</v>
      </c>
      <c r="J16" s="53">
        <f t="shared" si="0"/>
        <v>2.4358640797548547</v>
      </c>
      <c r="K16" s="23">
        <v>3068</v>
      </c>
      <c r="L16" s="23" t="s">
        <v>211</v>
      </c>
      <c r="M16" s="27">
        <v>45352</v>
      </c>
      <c r="P16" s="22"/>
    </row>
    <row r="17" spans="1:16" x14ac:dyDescent="0.3">
      <c r="A17" s="12" t="s">
        <v>158</v>
      </c>
      <c r="B17" s="24">
        <v>33506</v>
      </c>
      <c r="C17" s="24">
        <v>36563</v>
      </c>
      <c r="D17" s="24">
        <v>3790</v>
      </c>
      <c r="E17" s="24" t="s">
        <v>202</v>
      </c>
      <c r="F17" s="24">
        <v>8841</v>
      </c>
      <c r="G17" s="24">
        <v>-5</v>
      </c>
      <c r="H17" s="24">
        <v>-10</v>
      </c>
      <c r="I17" s="24">
        <v>-27</v>
      </c>
      <c r="J17" s="53">
        <f t="shared" si="0"/>
        <v>1.7296668896763057</v>
      </c>
      <c r="K17" s="24">
        <v>7112</v>
      </c>
      <c r="L17" s="24" t="s">
        <v>206</v>
      </c>
      <c r="M17" s="25">
        <v>45511</v>
      </c>
      <c r="P17" s="22"/>
    </row>
    <row r="18" spans="1:16" x14ac:dyDescent="0.3">
      <c r="A18" s="9" t="s">
        <v>157</v>
      </c>
      <c r="B18" s="23">
        <v>32469</v>
      </c>
      <c r="C18" s="23">
        <v>86652</v>
      </c>
      <c r="D18" s="40">
        <v>3892</v>
      </c>
      <c r="E18" s="40" t="s">
        <v>202</v>
      </c>
      <c r="F18" s="40">
        <v>8342</v>
      </c>
      <c r="G18" s="23">
        <v>-34</v>
      </c>
      <c r="H18" s="23">
        <v>-38</v>
      </c>
      <c r="I18" s="23">
        <v>-47</v>
      </c>
      <c r="J18" s="53">
        <f t="shared" si="0"/>
        <v>1.6761342518026614</v>
      </c>
      <c r="K18" s="23">
        <v>5441</v>
      </c>
      <c r="L18" s="23" t="s">
        <v>204</v>
      </c>
      <c r="M18" s="27">
        <v>45389</v>
      </c>
      <c r="P18" s="22"/>
    </row>
    <row r="19" spans="1:16" x14ac:dyDescent="0.3">
      <c r="A19" s="12" t="s">
        <v>156</v>
      </c>
      <c r="B19" s="24">
        <v>25903</v>
      </c>
      <c r="C19" s="28">
        <v>-25725</v>
      </c>
      <c r="D19" s="24">
        <v>3490</v>
      </c>
      <c r="E19" s="24" t="s">
        <v>202</v>
      </c>
      <c r="F19" s="24">
        <v>7422</v>
      </c>
      <c r="G19" s="24">
        <v>9</v>
      </c>
      <c r="H19" s="24">
        <v>7</v>
      </c>
      <c r="I19" s="24">
        <v>62</v>
      </c>
      <c r="J19" s="53">
        <f t="shared" si="0"/>
        <v>1.3371802496056033</v>
      </c>
      <c r="K19" s="24">
        <v>4217</v>
      </c>
      <c r="L19" s="24" t="s">
        <v>227</v>
      </c>
      <c r="M19" s="25">
        <v>45331</v>
      </c>
      <c r="P19" s="22"/>
    </row>
    <row r="20" spans="1:16" x14ac:dyDescent="0.3">
      <c r="A20" s="9" t="s">
        <v>155</v>
      </c>
      <c r="B20" s="23">
        <v>21216</v>
      </c>
      <c r="C20" s="23">
        <v>3830</v>
      </c>
      <c r="D20" s="23">
        <v>2586</v>
      </c>
      <c r="E20" s="23" t="s">
        <v>202</v>
      </c>
      <c r="F20" s="23">
        <v>8204</v>
      </c>
      <c r="G20" s="23">
        <v>6</v>
      </c>
      <c r="H20" s="23">
        <v>0</v>
      </c>
      <c r="I20" s="23">
        <v>0</v>
      </c>
      <c r="J20" s="53">
        <f t="shared" si="0"/>
        <v>1.0952251158411179</v>
      </c>
      <c r="K20" s="23">
        <v>1450</v>
      </c>
      <c r="L20" s="23" t="s">
        <v>217</v>
      </c>
      <c r="M20" s="27">
        <v>45506</v>
      </c>
      <c r="P20" s="22"/>
    </row>
    <row r="21" spans="1:16" x14ac:dyDescent="0.3">
      <c r="A21" s="12" t="s">
        <v>154</v>
      </c>
      <c r="B21" s="24">
        <v>19403</v>
      </c>
      <c r="C21" s="28">
        <v>-17540</v>
      </c>
      <c r="D21" s="42">
        <v>1003</v>
      </c>
      <c r="E21" s="42" t="s">
        <v>202</v>
      </c>
      <c r="F21" s="42">
        <v>19345</v>
      </c>
      <c r="G21" s="24">
        <v>2</v>
      </c>
      <c r="H21" s="24">
        <v>-1</v>
      </c>
      <c r="I21" s="24">
        <v>-7</v>
      </c>
      <c r="J21" s="53">
        <f t="shared" si="0"/>
        <v>1.0016333391150647</v>
      </c>
      <c r="K21" s="24">
        <v>1269</v>
      </c>
      <c r="L21" s="24" t="s">
        <v>222</v>
      </c>
      <c r="M21" s="25">
        <v>45506</v>
      </c>
      <c r="P21" s="22"/>
    </row>
    <row r="22" spans="1:16" x14ac:dyDescent="0.3">
      <c r="A22" s="37" t="s">
        <v>153</v>
      </c>
      <c r="B22" s="38">
        <v>18114</v>
      </c>
      <c r="C22" s="26">
        <v>-18111</v>
      </c>
      <c r="D22" s="38">
        <v>3720</v>
      </c>
      <c r="E22" s="38" t="s">
        <v>202</v>
      </c>
      <c r="F22" s="38">
        <v>4869</v>
      </c>
      <c r="G22" s="38">
        <v>33</v>
      </c>
      <c r="H22" s="38">
        <v>4</v>
      </c>
      <c r="I22" s="38">
        <v>-72</v>
      </c>
      <c r="J22" s="53">
        <f t="shared" si="0"/>
        <v>0.93509180563471017</v>
      </c>
      <c r="K22" s="38">
        <v>3741</v>
      </c>
      <c r="L22" s="38" t="s">
        <v>211</v>
      </c>
      <c r="M22" s="39">
        <v>45482</v>
      </c>
      <c r="P22" s="22"/>
    </row>
    <row r="23" spans="1:16" x14ac:dyDescent="0.3">
      <c r="A23" s="12" t="s">
        <v>152</v>
      </c>
      <c r="B23" s="24">
        <v>15984</v>
      </c>
      <c r="C23" s="28">
        <v>-14258</v>
      </c>
      <c r="D23" s="24">
        <v>3236</v>
      </c>
      <c r="E23" s="24" t="s">
        <v>202</v>
      </c>
      <c r="F23" s="24">
        <v>4939</v>
      </c>
      <c r="G23" s="24">
        <v>7</v>
      </c>
      <c r="H23" s="24">
        <v>0</v>
      </c>
      <c r="I23" s="24">
        <v>-57</v>
      </c>
      <c r="J23" s="53">
        <f t="shared" si="0"/>
        <v>0.82513566419704143</v>
      </c>
      <c r="K23" s="24">
        <v>12410</v>
      </c>
      <c r="L23" s="24" t="s">
        <v>206</v>
      </c>
      <c r="M23" s="25">
        <v>45512</v>
      </c>
      <c r="P23" s="22"/>
    </row>
    <row r="24" spans="1:16" x14ac:dyDescent="0.3">
      <c r="A24" s="9" t="s">
        <v>151</v>
      </c>
      <c r="B24" s="23">
        <v>15368</v>
      </c>
      <c r="C24" s="26">
        <v>-15111</v>
      </c>
      <c r="D24" s="23">
        <v>6425</v>
      </c>
      <c r="E24" s="23" t="s">
        <v>202</v>
      </c>
      <c r="F24" s="23">
        <v>2392</v>
      </c>
      <c r="G24" s="23">
        <v>0</v>
      </c>
      <c r="H24" s="23">
        <v>17</v>
      </c>
      <c r="I24" s="23">
        <v>-21</v>
      </c>
      <c r="J24" s="53">
        <f t="shared" si="0"/>
        <v>0.79333614160286103</v>
      </c>
      <c r="K24" s="23">
        <v>6111</v>
      </c>
      <c r="L24" s="23" t="s">
        <v>207</v>
      </c>
      <c r="M24" s="27">
        <v>45326</v>
      </c>
      <c r="P24" s="22"/>
    </row>
    <row r="25" spans="1:16" x14ac:dyDescent="0.3">
      <c r="A25" s="12" t="s">
        <v>150</v>
      </c>
      <c r="B25" s="24">
        <v>12949</v>
      </c>
      <c r="C25" s="28">
        <v>-12814</v>
      </c>
      <c r="D25" s="24">
        <v>3303</v>
      </c>
      <c r="E25" s="24" t="s">
        <v>202</v>
      </c>
      <c r="F25" s="24">
        <v>3920</v>
      </c>
      <c r="G25" s="24">
        <v>28</v>
      </c>
      <c r="H25" s="24">
        <v>23</v>
      </c>
      <c r="I25" s="24">
        <v>-5</v>
      </c>
      <c r="J25" s="53">
        <f t="shared" si="0"/>
        <v>0.66846106829876684</v>
      </c>
      <c r="K25" s="24">
        <v>10537</v>
      </c>
      <c r="L25" s="24" t="s">
        <v>204</v>
      </c>
      <c r="M25" s="25">
        <v>45537</v>
      </c>
      <c r="P25" s="22"/>
    </row>
    <row r="26" spans="1:16" x14ac:dyDescent="0.3">
      <c r="A26" s="37" t="s">
        <v>149</v>
      </c>
      <c r="B26" s="38">
        <v>11818</v>
      </c>
      <c r="C26" s="26">
        <v>-10875</v>
      </c>
      <c r="D26" s="38">
        <v>2270</v>
      </c>
      <c r="E26" s="38" t="s">
        <v>202</v>
      </c>
      <c r="F26" s="38">
        <v>5206</v>
      </c>
      <c r="G26" s="38">
        <v>6</v>
      </c>
      <c r="H26" s="38"/>
      <c r="I26" s="38">
        <v>-16</v>
      </c>
      <c r="J26" s="53">
        <f t="shared" si="0"/>
        <v>0.61007590587341309</v>
      </c>
      <c r="K26" s="38">
        <v>3417</v>
      </c>
      <c r="L26" s="38" t="s">
        <v>224</v>
      </c>
      <c r="M26" s="39">
        <v>45416</v>
      </c>
      <c r="P26" s="22"/>
    </row>
    <row r="27" spans="1:16" x14ac:dyDescent="0.3">
      <c r="A27" s="12" t="s">
        <v>148</v>
      </c>
      <c r="B27" s="24">
        <v>9995</v>
      </c>
      <c r="C27" s="28">
        <v>-9149</v>
      </c>
      <c r="D27" s="24">
        <v>1554</v>
      </c>
      <c r="E27" s="24" t="s">
        <v>202</v>
      </c>
      <c r="F27" s="24">
        <v>6432</v>
      </c>
      <c r="G27" s="24">
        <v>6</v>
      </c>
      <c r="H27" s="24">
        <v>5</v>
      </c>
      <c r="I27" s="24">
        <v>-14</v>
      </c>
      <c r="J27" s="53">
        <f t="shared" si="0"/>
        <v>0.51596790313122054</v>
      </c>
      <c r="K27" s="24">
        <v>4866</v>
      </c>
      <c r="L27" s="24" t="s">
        <v>224</v>
      </c>
      <c r="M27" s="25">
        <v>45506</v>
      </c>
      <c r="P27" s="22"/>
    </row>
    <row r="28" spans="1:16" x14ac:dyDescent="0.3">
      <c r="A28" s="9" t="s">
        <v>147</v>
      </c>
      <c r="B28" s="23">
        <v>9925</v>
      </c>
      <c r="C28" s="26">
        <v>-9925</v>
      </c>
      <c r="D28" s="23">
        <v>2343</v>
      </c>
      <c r="E28" s="23" t="s">
        <v>202</v>
      </c>
      <c r="F28" s="23">
        <v>4236</v>
      </c>
      <c r="G28" s="23">
        <v>-9</v>
      </c>
      <c r="H28" s="23">
        <v>-15</v>
      </c>
      <c r="I28" s="23">
        <v>-30</v>
      </c>
      <c r="J28" s="53">
        <f t="shared" si="0"/>
        <v>0.51235432101824552</v>
      </c>
      <c r="K28" s="23">
        <v>6397</v>
      </c>
      <c r="L28" s="23" t="s">
        <v>255</v>
      </c>
      <c r="M28" s="27">
        <v>45461</v>
      </c>
      <c r="P28" s="22"/>
    </row>
    <row r="29" spans="1:16" x14ac:dyDescent="0.3">
      <c r="A29" s="12" t="s">
        <v>146</v>
      </c>
      <c r="B29" s="24">
        <v>9906</v>
      </c>
      <c r="C29" s="28">
        <v>-8713</v>
      </c>
      <c r="D29" s="42">
        <v>1304</v>
      </c>
      <c r="E29" s="42" t="s">
        <v>202</v>
      </c>
      <c r="F29" s="42">
        <v>7597</v>
      </c>
      <c r="G29" s="24">
        <v>3</v>
      </c>
      <c r="H29" s="24">
        <v>-7</v>
      </c>
      <c r="I29" s="24">
        <v>-32</v>
      </c>
      <c r="J29" s="53">
        <f t="shared" si="0"/>
        <v>0.51137349158758083</v>
      </c>
      <c r="K29" s="24">
        <v>4660</v>
      </c>
      <c r="L29" s="24" t="s">
        <v>216</v>
      </c>
      <c r="M29" s="25">
        <v>45506</v>
      </c>
      <c r="P29" s="22"/>
    </row>
    <row r="30" spans="1:16" x14ac:dyDescent="0.3">
      <c r="A30" s="9" t="s">
        <v>145</v>
      </c>
      <c r="B30" s="23">
        <v>9061</v>
      </c>
      <c r="C30" s="26">
        <v>-833</v>
      </c>
      <c r="D30" s="23">
        <v>1788</v>
      </c>
      <c r="E30" s="23" t="s">
        <v>202</v>
      </c>
      <c r="F30" s="23">
        <v>5068</v>
      </c>
      <c r="G30" s="23">
        <v>-25</v>
      </c>
      <c r="H30" s="23">
        <v>-22</v>
      </c>
      <c r="I30" s="23">
        <v>17</v>
      </c>
      <c r="J30" s="53">
        <f t="shared" si="0"/>
        <v>0.46775239322381079</v>
      </c>
      <c r="K30" s="23">
        <v>5507</v>
      </c>
      <c r="L30" s="23" t="s">
        <v>221</v>
      </c>
      <c r="M30" s="27">
        <v>45311</v>
      </c>
      <c r="P30" s="22"/>
    </row>
    <row r="31" spans="1:16" x14ac:dyDescent="0.3">
      <c r="A31" s="12" t="s">
        <v>144</v>
      </c>
      <c r="B31" s="24">
        <v>8740</v>
      </c>
      <c r="C31" s="24">
        <v>34637</v>
      </c>
      <c r="D31" s="24">
        <v>2404</v>
      </c>
      <c r="E31" s="24" t="s">
        <v>202</v>
      </c>
      <c r="F31" s="24">
        <v>3636</v>
      </c>
      <c r="G31" s="24">
        <v>7</v>
      </c>
      <c r="H31" s="24">
        <v>11</v>
      </c>
      <c r="I31" s="24">
        <v>-28</v>
      </c>
      <c r="J31" s="53">
        <f t="shared" si="0"/>
        <v>0.45118153810573963</v>
      </c>
      <c r="K31" s="24">
        <v>2838</v>
      </c>
      <c r="L31" s="24" t="s">
        <v>243</v>
      </c>
      <c r="M31" s="25">
        <v>45313</v>
      </c>
      <c r="P31" s="22"/>
    </row>
    <row r="32" spans="1:16" x14ac:dyDescent="0.3">
      <c r="A32" s="9" t="s">
        <v>143</v>
      </c>
      <c r="B32" s="23">
        <v>8521</v>
      </c>
      <c r="C32" s="23">
        <v>161007</v>
      </c>
      <c r="D32" s="23">
        <v>0</v>
      </c>
      <c r="E32" s="23" t="s">
        <v>277</v>
      </c>
      <c r="F32" s="23"/>
      <c r="G32" s="23">
        <v>5</v>
      </c>
      <c r="H32" s="23"/>
      <c r="I32" s="23">
        <v>-20</v>
      </c>
      <c r="J32" s="53">
        <f t="shared" si="0"/>
        <v>0.43987618835228914</v>
      </c>
      <c r="K32" s="23">
        <v>3262</v>
      </c>
      <c r="L32" s="23" t="s">
        <v>221</v>
      </c>
      <c r="M32" s="27">
        <v>45331</v>
      </c>
      <c r="P32" s="22"/>
    </row>
    <row r="33" spans="1:16" x14ac:dyDescent="0.3">
      <c r="A33" s="12" t="s">
        <v>142</v>
      </c>
      <c r="B33" s="24">
        <v>8492</v>
      </c>
      <c r="C33" s="28">
        <v>-8434</v>
      </c>
      <c r="D33" s="24">
        <v>1912</v>
      </c>
      <c r="E33" s="24" t="s">
        <v>202</v>
      </c>
      <c r="F33" s="24">
        <v>4441</v>
      </c>
      <c r="G33" s="24">
        <v>8</v>
      </c>
      <c r="H33" s="24">
        <v>7</v>
      </c>
      <c r="I33" s="24">
        <v>-30</v>
      </c>
      <c r="J33" s="53">
        <f t="shared" si="0"/>
        <v>0.43837913290548525</v>
      </c>
      <c r="K33" s="24">
        <v>2595</v>
      </c>
      <c r="L33" s="24" t="s">
        <v>213</v>
      </c>
      <c r="M33" s="25">
        <v>45295</v>
      </c>
      <c r="P33" s="22"/>
    </row>
    <row r="34" spans="1:16" x14ac:dyDescent="0.3">
      <c r="A34" s="37" t="s">
        <v>141</v>
      </c>
      <c r="B34" s="38">
        <v>8298</v>
      </c>
      <c r="C34" s="26">
        <v>-7843</v>
      </c>
      <c r="D34" s="38">
        <v>1643</v>
      </c>
      <c r="E34" s="38" t="s">
        <v>202</v>
      </c>
      <c r="F34" s="38">
        <v>5051</v>
      </c>
      <c r="G34" s="38">
        <v>17</v>
      </c>
      <c r="H34" s="38">
        <v>15</v>
      </c>
      <c r="I34" s="38">
        <v>-48</v>
      </c>
      <c r="J34" s="53">
        <f t="shared" si="0"/>
        <v>0.428364348192383</v>
      </c>
      <c r="K34" s="38">
        <v>1688</v>
      </c>
      <c r="L34" s="38" t="s">
        <v>208</v>
      </c>
      <c r="M34" s="38">
        <v>32</v>
      </c>
      <c r="P34" s="22"/>
    </row>
    <row r="35" spans="1:16" x14ac:dyDescent="0.3">
      <c r="A35" s="12" t="s">
        <v>140</v>
      </c>
      <c r="B35" s="24">
        <v>8181</v>
      </c>
      <c r="C35" s="28">
        <v>-8181</v>
      </c>
      <c r="D35" s="42">
        <v>1992</v>
      </c>
      <c r="E35" s="42" t="s">
        <v>202</v>
      </c>
      <c r="F35" s="42">
        <v>4107</v>
      </c>
      <c r="G35" s="24">
        <v>-1</v>
      </c>
      <c r="H35" s="24">
        <v>4</v>
      </c>
      <c r="I35" s="24">
        <v>-23</v>
      </c>
      <c r="J35" s="53">
        <f t="shared" si="0"/>
        <v>0.42232450380355324</v>
      </c>
      <c r="K35" s="24">
        <v>9097</v>
      </c>
      <c r="L35" s="24" t="s">
        <v>260</v>
      </c>
      <c r="M35" s="25">
        <v>45405</v>
      </c>
      <c r="P35" s="22"/>
    </row>
    <row r="36" spans="1:16" x14ac:dyDescent="0.3">
      <c r="A36" s="9" t="s">
        <v>139</v>
      </c>
      <c r="B36" s="23">
        <v>7205</v>
      </c>
      <c r="C36" s="23">
        <v>2789</v>
      </c>
      <c r="D36" s="23">
        <v>612</v>
      </c>
      <c r="E36" s="23" t="s">
        <v>202</v>
      </c>
      <c r="F36" s="23">
        <v>11773</v>
      </c>
      <c r="G36" s="23">
        <v>-17</v>
      </c>
      <c r="H36" s="23">
        <v>-21</v>
      </c>
      <c r="I36" s="23">
        <v>-58</v>
      </c>
      <c r="J36" s="53">
        <f t="shared" si="0"/>
        <v>0.37194084462835858</v>
      </c>
      <c r="K36" s="23">
        <v>2420</v>
      </c>
      <c r="L36" s="23" t="s">
        <v>214</v>
      </c>
      <c r="M36" s="27">
        <v>45506</v>
      </c>
      <c r="P36" s="22"/>
    </row>
    <row r="37" spans="1:16" x14ac:dyDescent="0.3">
      <c r="A37" s="12" t="s">
        <v>138</v>
      </c>
      <c r="B37" s="24">
        <v>7011</v>
      </c>
      <c r="C37" s="28">
        <v>-1391</v>
      </c>
      <c r="D37" s="24">
        <v>1260</v>
      </c>
      <c r="E37" s="24" t="s">
        <v>202</v>
      </c>
      <c r="F37" s="24">
        <v>5564</v>
      </c>
      <c r="G37" s="24">
        <v>3</v>
      </c>
      <c r="H37" s="24">
        <v>1</v>
      </c>
      <c r="I37" s="24">
        <v>-10</v>
      </c>
      <c r="J37" s="53">
        <f t="shared" si="0"/>
        <v>0.36192605991525634</v>
      </c>
      <c r="K37" s="24">
        <v>2734</v>
      </c>
      <c r="L37" s="24" t="s">
        <v>252</v>
      </c>
      <c r="M37" s="25">
        <v>45311</v>
      </c>
      <c r="P37" s="22"/>
    </row>
    <row r="38" spans="1:16" x14ac:dyDescent="0.3">
      <c r="A38" s="9" t="s">
        <v>137</v>
      </c>
      <c r="B38" s="23">
        <v>6724</v>
      </c>
      <c r="C38" s="26">
        <v>-5755</v>
      </c>
      <c r="D38" s="23">
        <v>418</v>
      </c>
      <c r="E38" s="23" t="s">
        <v>202</v>
      </c>
      <c r="F38" s="23">
        <v>16086</v>
      </c>
      <c r="G38" s="23">
        <v>8</v>
      </c>
      <c r="H38" s="23">
        <v>-11</v>
      </c>
      <c r="I38" s="23">
        <v>-6</v>
      </c>
      <c r="J38" s="53">
        <f t="shared" si="0"/>
        <v>0.34711037325205873</v>
      </c>
      <c r="K38" s="23">
        <v>7710</v>
      </c>
      <c r="L38" s="23" t="s">
        <v>205</v>
      </c>
      <c r="M38" s="23">
        <v>0</v>
      </c>
      <c r="P38" s="22"/>
    </row>
    <row r="39" spans="1:16" x14ac:dyDescent="0.3">
      <c r="A39" s="12" t="s">
        <v>136</v>
      </c>
      <c r="B39" s="24">
        <v>6457</v>
      </c>
      <c r="C39" s="28">
        <v>-6457</v>
      </c>
      <c r="D39" s="24">
        <v>893</v>
      </c>
      <c r="E39" s="24" t="s">
        <v>202</v>
      </c>
      <c r="F39" s="24">
        <v>7231</v>
      </c>
      <c r="G39" s="24">
        <v>-7</v>
      </c>
      <c r="H39" s="24">
        <v>-11</v>
      </c>
      <c r="I39" s="24">
        <v>-52</v>
      </c>
      <c r="J39" s="53">
        <f t="shared" si="0"/>
        <v>0.33332713862113966</v>
      </c>
      <c r="K39" s="24">
        <v>2924</v>
      </c>
      <c r="L39" s="24" t="s">
        <v>235</v>
      </c>
      <c r="M39" s="25">
        <v>45497</v>
      </c>
      <c r="P39" s="22"/>
    </row>
    <row r="40" spans="1:16" x14ac:dyDescent="0.3">
      <c r="A40" s="9" t="s">
        <v>135</v>
      </c>
      <c r="B40" s="23">
        <v>5651</v>
      </c>
      <c r="C40" s="26">
        <v>-2007</v>
      </c>
      <c r="D40" s="23">
        <v>242</v>
      </c>
      <c r="E40" s="23" t="s">
        <v>202</v>
      </c>
      <c r="F40" s="23">
        <v>23351</v>
      </c>
      <c r="G40" s="23">
        <v>5</v>
      </c>
      <c r="H40" s="23">
        <v>9</v>
      </c>
      <c r="I40" s="23">
        <v>26</v>
      </c>
      <c r="J40" s="53">
        <f t="shared" si="0"/>
        <v>0.29171932172031284</v>
      </c>
      <c r="K40" s="23">
        <v>5429</v>
      </c>
      <c r="L40" s="23" t="s">
        <v>224</v>
      </c>
      <c r="M40" s="27">
        <v>45506</v>
      </c>
      <c r="P40" s="22"/>
    </row>
    <row r="41" spans="1:16" x14ac:dyDescent="0.3">
      <c r="A41" s="12" t="s">
        <v>134</v>
      </c>
      <c r="B41" s="24">
        <v>5559</v>
      </c>
      <c r="C41" s="28">
        <v>-5559</v>
      </c>
      <c r="D41" s="24">
        <v>1259</v>
      </c>
      <c r="E41" s="24" t="s">
        <v>202</v>
      </c>
      <c r="F41" s="24">
        <v>4415</v>
      </c>
      <c r="G41" s="24">
        <v>-15</v>
      </c>
      <c r="H41" s="24">
        <v>-21</v>
      </c>
      <c r="I41" s="24">
        <v>-45</v>
      </c>
      <c r="J41" s="53">
        <f t="shared" si="0"/>
        <v>0.28697004237183144</v>
      </c>
      <c r="K41" s="24">
        <v>9893</v>
      </c>
      <c r="L41" s="24" t="s">
        <v>246</v>
      </c>
      <c r="M41" s="24">
        <v>0</v>
      </c>
      <c r="P41" s="22"/>
    </row>
    <row r="42" spans="1:16" x14ac:dyDescent="0.3">
      <c r="A42" s="9" t="s">
        <v>133</v>
      </c>
      <c r="B42" s="23">
        <v>5195</v>
      </c>
      <c r="C42" s="26">
        <v>-5195</v>
      </c>
      <c r="D42" s="23">
        <v>904</v>
      </c>
      <c r="E42" s="23" t="s">
        <v>202</v>
      </c>
      <c r="F42" s="23">
        <v>5747</v>
      </c>
      <c r="G42" s="23">
        <v>11</v>
      </c>
      <c r="H42" s="23">
        <v>9</v>
      </c>
      <c r="I42" s="23"/>
      <c r="J42" s="53">
        <f t="shared" si="0"/>
        <v>0.26817941538436124</v>
      </c>
      <c r="K42" s="23">
        <v>11321</v>
      </c>
      <c r="L42" s="23" t="s">
        <v>216</v>
      </c>
      <c r="M42" s="27">
        <v>45295</v>
      </c>
      <c r="P42" s="22"/>
    </row>
    <row r="43" spans="1:16" x14ac:dyDescent="0.3">
      <c r="A43" s="12" t="s">
        <v>132</v>
      </c>
      <c r="B43" s="24">
        <v>3611</v>
      </c>
      <c r="C43" s="28">
        <v>-893</v>
      </c>
      <c r="D43" s="24">
        <v>775</v>
      </c>
      <c r="E43" s="24" t="s">
        <v>202</v>
      </c>
      <c r="F43" s="24">
        <v>4659</v>
      </c>
      <c r="G43" s="24">
        <v>-9</v>
      </c>
      <c r="H43" s="24">
        <v>-12</v>
      </c>
      <c r="I43" s="24">
        <v>-46</v>
      </c>
      <c r="J43" s="53">
        <f t="shared" si="0"/>
        <v>0.18640921442789768</v>
      </c>
      <c r="K43" s="24">
        <v>3605</v>
      </c>
      <c r="L43" s="24" t="s">
        <v>257</v>
      </c>
      <c r="M43" s="25">
        <v>45348</v>
      </c>
      <c r="P43" s="22"/>
    </row>
    <row r="44" spans="1:16" x14ac:dyDescent="0.3">
      <c r="A44" s="9" t="s">
        <v>131</v>
      </c>
      <c r="B44" s="23">
        <v>3548</v>
      </c>
      <c r="C44" s="26">
        <v>-3151</v>
      </c>
      <c r="D44" s="23">
        <v>883</v>
      </c>
      <c r="E44" s="23" t="s">
        <v>202</v>
      </c>
      <c r="F44" s="23">
        <v>4018</v>
      </c>
      <c r="G44" s="23">
        <v>9</v>
      </c>
      <c r="H44" s="23">
        <v>12</v>
      </c>
      <c r="I44" s="23">
        <v>-29</v>
      </c>
      <c r="J44" s="53">
        <f t="shared" si="0"/>
        <v>0.18315699052622014</v>
      </c>
      <c r="K44" s="23">
        <v>8332</v>
      </c>
      <c r="L44" s="23" t="s">
        <v>240</v>
      </c>
      <c r="M44" s="27">
        <v>45421</v>
      </c>
      <c r="P44" s="22"/>
    </row>
    <row r="45" spans="1:16" x14ac:dyDescent="0.3">
      <c r="A45" s="12" t="s">
        <v>130</v>
      </c>
      <c r="B45" s="24">
        <v>3468</v>
      </c>
      <c r="C45" s="28">
        <v>-3344</v>
      </c>
      <c r="D45" s="24">
        <v>614</v>
      </c>
      <c r="E45" s="24" t="s">
        <v>202</v>
      </c>
      <c r="F45" s="24">
        <v>5648</v>
      </c>
      <c r="G45" s="24">
        <v>32</v>
      </c>
      <c r="H45" s="24">
        <v>45</v>
      </c>
      <c r="I45" s="24">
        <v>53</v>
      </c>
      <c r="J45" s="53">
        <f t="shared" si="0"/>
        <v>0.17902718239710583</v>
      </c>
      <c r="K45" s="24">
        <v>3327</v>
      </c>
      <c r="L45" s="24" t="s">
        <v>252</v>
      </c>
      <c r="M45" s="25">
        <v>45311</v>
      </c>
      <c r="P45" s="22"/>
    </row>
    <row r="46" spans="1:16" x14ac:dyDescent="0.3">
      <c r="A46" s="9" t="s">
        <v>129</v>
      </c>
      <c r="B46" s="23">
        <v>2863</v>
      </c>
      <c r="C46" s="26">
        <v>-2863</v>
      </c>
      <c r="D46" s="23">
        <v>292</v>
      </c>
      <c r="E46" s="23" t="s">
        <v>202</v>
      </c>
      <c r="F46" s="23">
        <v>9805</v>
      </c>
      <c r="G46" s="23">
        <v>-12</v>
      </c>
      <c r="H46" s="23">
        <v>-15</v>
      </c>
      <c r="I46" s="23">
        <v>-22</v>
      </c>
      <c r="J46" s="53">
        <f t="shared" si="0"/>
        <v>0.14779550842067879</v>
      </c>
      <c r="K46" s="23">
        <v>1786</v>
      </c>
      <c r="L46" s="23" t="s">
        <v>206</v>
      </c>
      <c r="M46" s="27">
        <v>45478</v>
      </c>
      <c r="P46" s="22"/>
    </row>
    <row r="47" spans="1:16" x14ac:dyDescent="0.3">
      <c r="A47" s="12" t="s">
        <v>128</v>
      </c>
      <c r="B47" s="24">
        <v>2833</v>
      </c>
      <c r="C47" s="28">
        <v>-2829</v>
      </c>
      <c r="D47" s="24">
        <v>630</v>
      </c>
      <c r="E47" s="24" t="s">
        <v>202</v>
      </c>
      <c r="F47" s="24">
        <v>4497</v>
      </c>
      <c r="G47" s="24">
        <v>-20</v>
      </c>
      <c r="H47" s="24">
        <v>-22</v>
      </c>
      <c r="I47" s="24">
        <v>-43</v>
      </c>
      <c r="J47" s="53">
        <f t="shared" si="0"/>
        <v>0.14624683037226091</v>
      </c>
      <c r="K47" s="24">
        <v>6290</v>
      </c>
      <c r="L47" s="24" t="s">
        <v>224</v>
      </c>
      <c r="M47" s="25">
        <v>45314</v>
      </c>
      <c r="P47" s="22"/>
    </row>
    <row r="48" spans="1:16" x14ac:dyDescent="0.3">
      <c r="A48" s="37" t="s">
        <v>127</v>
      </c>
      <c r="B48" s="38">
        <v>2821</v>
      </c>
      <c r="C48" s="26">
        <v>-2821</v>
      </c>
      <c r="D48" s="38">
        <v>442</v>
      </c>
      <c r="E48" s="38" t="s">
        <v>202</v>
      </c>
      <c r="F48" s="38">
        <v>6382</v>
      </c>
      <c r="G48" s="38">
        <v>15</v>
      </c>
      <c r="H48" s="38">
        <v>23</v>
      </c>
      <c r="I48" s="38">
        <v>-15</v>
      </c>
      <c r="J48" s="53">
        <f t="shared" si="0"/>
        <v>0.14562735915289374</v>
      </c>
      <c r="K48" s="38">
        <v>1508</v>
      </c>
      <c r="L48" s="38" t="s">
        <v>258</v>
      </c>
      <c r="M48" s="39">
        <v>45360</v>
      </c>
      <c r="P48" s="22"/>
    </row>
    <row r="49" spans="1:16" x14ac:dyDescent="0.3">
      <c r="A49" s="34" t="s">
        <v>126</v>
      </c>
      <c r="B49" s="35">
        <v>2818</v>
      </c>
      <c r="C49" s="28">
        <v>-2818</v>
      </c>
      <c r="D49" s="35">
        <v>0</v>
      </c>
      <c r="E49" s="35" t="s">
        <v>277</v>
      </c>
      <c r="F49" s="35"/>
      <c r="G49" s="35">
        <v>18</v>
      </c>
      <c r="H49" s="35"/>
      <c r="I49" s="35">
        <v>-46</v>
      </c>
      <c r="J49" s="53">
        <f t="shared" si="0"/>
        <v>0.14547249134805196</v>
      </c>
      <c r="K49" s="35">
        <v>1130</v>
      </c>
      <c r="L49" s="35" t="s">
        <v>233</v>
      </c>
      <c r="M49" s="36">
        <v>45487</v>
      </c>
      <c r="P49" s="22"/>
    </row>
    <row r="50" spans="1:16" x14ac:dyDescent="0.3">
      <c r="A50" s="9" t="s">
        <v>125</v>
      </c>
      <c r="B50" s="23">
        <v>2812</v>
      </c>
      <c r="C50" s="26">
        <v>-2109</v>
      </c>
      <c r="D50" s="23">
        <v>901</v>
      </c>
      <c r="E50" s="23" t="s">
        <v>202</v>
      </c>
      <c r="F50" s="23">
        <v>3121</v>
      </c>
      <c r="G50" s="23">
        <v>-4</v>
      </c>
      <c r="H50" s="23">
        <v>-7</v>
      </c>
      <c r="I50" s="23">
        <v>-57</v>
      </c>
      <c r="J50" s="53">
        <f t="shared" si="0"/>
        <v>0.1451627557383684</v>
      </c>
      <c r="K50" s="23">
        <v>8285</v>
      </c>
      <c r="L50" s="23" t="s">
        <v>208</v>
      </c>
      <c r="M50" s="27">
        <v>45502</v>
      </c>
      <c r="P50" s="22"/>
    </row>
    <row r="51" spans="1:16" x14ac:dyDescent="0.3">
      <c r="A51" s="34" t="s">
        <v>124</v>
      </c>
      <c r="B51" s="35">
        <v>2803</v>
      </c>
      <c r="C51" s="28">
        <v>-2769</v>
      </c>
      <c r="D51" s="35">
        <v>277</v>
      </c>
      <c r="E51" s="35" t="s">
        <v>202</v>
      </c>
      <c r="F51" s="35">
        <v>10119</v>
      </c>
      <c r="G51" s="35">
        <v>-5</v>
      </c>
      <c r="H51" s="35">
        <v>-4</v>
      </c>
      <c r="I51" s="35">
        <v>-33</v>
      </c>
      <c r="J51" s="53">
        <f t="shared" si="0"/>
        <v>0.14469815232384303</v>
      </c>
      <c r="K51" s="35">
        <v>820</v>
      </c>
      <c r="L51" s="35" t="s">
        <v>240</v>
      </c>
      <c r="M51" s="35">
        <v>0</v>
      </c>
      <c r="P51" s="22"/>
    </row>
    <row r="52" spans="1:16" x14ac:dyDescent="0.3">
      <c r="A52" s="9" t="s">
        <v>123</v>
      </c>
      <c r="B52" s="23">
        <v>2556</v>
      </c>
      <c r="C52" s="26">
        <v>-2551</v>
      </c>
      <c r="D52" s="23">
        <v>370</v>
      </c>
      <c r="E52" s="23" t="s">
        <v>202</v>
      </c>
      <c r="F52" s="23">
        <v>6908</v>
      </c>
      <c r="G52" s="23">
        <v>7</v>
      </c>
      <c r="H52" s="23">
        <v>-6</v>
      </c>
      <c r="I52" s="23">
        <v>-15</v>
      </c>
      <c r="J52" s="53">
        <f t="shared" si="0"/>
        <v>0.13194736972520257</v>
      </c>
      <c r="K52" s="23">
        <v>2442</v>
      </c>
      <c r="L52" s="23" t="s">
        <v>242</v>
      </c>
      <c r="M52" s="27">
        <v>45331</v>
      </c>
      <c r="P52" s="22"/>
    </row>
    <row r="53" spans="1:16" x14ac:dyDescent="0.3">
      <c r="A53" s="34" t="s">
        <v>122</v>
      </c>
      <c r="B53" s="35">
        <v>2531</v>
      </c>
      <c r="C53" s="28">
        <v>-2047</v>
      </c>
      <c r="D53" s="35">
        <v>0</v>
      </c>
      <c r="E53" s="35" t="s">
        <v>277</v>
      </c>
      <c r="F53" s="35"/>
      <c r="G53" s="35">
        <v>23</v>
      </c>
      <c r="H53" s="35"/>
      <c r="I53" s="35">
        <v>329</v>
      </c>
      <c r="J53" s="53">
        <f t="shared" si="0"/>
        <v>0.13065680468485436</v>
      </c>
      <c r="K53" s="35">
        <v>2292</v>
      </c>
      <c r="L53" s="35" t="s">
        <v>225</v>
      </c>
      <c r="M53" s="36">
        <v>45308</v>
      </c>
      <c r="P53" s="22"/>
    </row>
    <row r="54" spans="1:16" x14ac:dyDescent="0.3">
      <c r="A54" s="37" t="s">
        <v>121</v>
      </c>
      <c r="B54" s="38">
        <v>2264</v>
      </c>
      <c r="C54" s="38">
        <v>1339</v>
      </c>
      <c r="D54" s="38">
        <v>0</v>
      </c>
      <c r="E54" s="38" t="s">
        <v>277</v>
      </c>
      <c r="F54" s="38"/>
      <c r="G54" s="38">
        <v>37</v>
      </c>
      <c r="H54" s="38"/>
      <c r="I54" s="38">
        <v>-76</v>
      </c>
      <c r="J54" s="53">
        <f t="shared" si="0"/>
        <v>0.11687357005393531</v>
      </c>
      <c r="K54" s="38">
        <v>14068</v>
      </c>
      <c r="L54" s="38" t="s">
        <v>215</v>
      </c>
      <c r="M54" s="39">
        <v>45559</v>
      </c>
      <c r="P54" s="22"/>
    </row>
    <row r="55" spans="1:16" x14ac:dyDescent="0.3">
      <c r="A55" s="12" t="s">
        <v>120</v>
      </c>
      <c r="B55" s="24">
        <v>2113</v>
      </c>
      <c r="C55" s="24">
        <v>19750</v>
      </c>
      <c r="D55" s="42">
        <v>383</v>
      </c>
      <c r="E55" s="42" t="s">
        <v>202</v>
      </c>
      <c r="F55" s="42">
        <v>5517</v>
      </c>
      <c r="G55" s="24">
        <v>9</v>
      </c>
      <c r="H55" s="24">
        <v>-1</v>
      </c>
      <c r="I55" s="24">
        <v>28</v>
      </c>
      <c r="J55" s="53">
        <f t="shared" si="0"/>
        <v>0.10907855721023201</v>
      </c>
      <c r="K55" s="24">
        <v>8340</v>
      </c>
      <c r="L55" s="24" t="s">
        <v>212</v>
      </c>
      <c r="M55" s="25">
        <v>45506</v>
      </c>
      <c r="P55" s="22"/>
    </row>
    <row r="56" spans="1:16" x14ac:dyDescent="0.3">
      <c r="A56" s="9" t="s">
        <v>119</v>
      </c>
      <c r="B56" s="23">
        <v>2036</v>
      </c>
      <c r="C56" s="26">
        <v>-2023</v>
      </c>
      <c r="D56" s="23">
        <v>166</v>
      </c>
      <c r="E56" s="23" t="s">
        <v>202</v>
      </c>
      <c r="F56" s="23">
        <v>12265</v>
      </c>
      <c r="G56" s="23">
        <v>-1</v>
      </c>
      <c r="H56" s="23">
        <v>1</v>
      </c>
      <c r="I56" s="23">
        <v>-10</v>
      </c>
      <c r="J56" s="53">
        <f t="shared" si="0"/>
        <v>0.10510361688595947</v>
      </c>
      <c r="K56" s="23">
        <v>7768</v>
      </c>
      <c r="L56" s="23" t="s">
        <v>238</v>
      </c>
      <c r="M56" s="23" t="s">
        <v>221</v>
      </c>
      <c r="P56" s="22"/>
    </row>
    <row r="57" spans="1:16" x14ac:dyDescent="0.3">
      <c r="A57" s="12" t="s">
        <v>118</v>
      </c>
      <c r="B57" s="24">
        <v>1979</v>
      </c>
      <c r="C57" s="28">
        <v>-621</v>
      </c>
      <c r="D57" s="42">
        <v>247</v>
      </c>
      <c r="E57" s="42" t="s">
        <v>202</v>
      </c>
      <c r="F57" s="42">
        <v>8012</v>
      </c>
      <c r="G57" s="24">
        <v>-5</v>
      </c>
      <c r="H57" s="24">
        <v>1</v>
      </c>
      <c r="I57" s="24">
        <v>-32</v>
      </c>
      <c r="J57" s="53">
        <f t="shared" si="0"/>
        <v>0.10216112859396552</v>
      </c>
      <c r="K57" s="24">
        <v>1113</v>
      </c>
      <c r="L57" s="24" t="s">
        <v>220</v>
      </c>
      <c r="M57" s="25">
        <v>45506</v>
      </c>
      <c r="P57" s="22"/>
    </row>
    <row r="58" spans="1:16" x14ac:dyDescent="0.3">
      <c r="A58" s="9" t="s">
        <v>117</v>
      </c>
      <c r="B58" s="23">
        <v>1824</v>
      </c>
      <c r="C58" s="26">
        <v>-1824</v>
      </c>
      <c r="D58" s="23">
        <v>287</v>
      </c>
      <c r="E58" s="23" t="s">
        <v>202</v>
      </c>
      <c r="F58" s="23">
        <v>6355</v>
      </c>
      <c r="G58" s="23">
        <v>5</v>
      </c>
      <c r="H58" s="23">
        <v>4</v>
      </c>
      <c r="I58" s="23">
        <v>-16</v>
      </c>
      <c r="J58" s="53">
        <f t="shared" si="0"/>
        <v>9.4159625343806536E-2</v>
      </c>
      <c r="K58" s="23">
        <v>1857</v>
      </c>
      <c r="L58" s="23">
        <v>1</v>
      </c>
      <c r="M58" s="27">
        <v>45559</v>
      </c>
      <c r="P58" s="22"/>
    </row>
    <row r="59" spans="1:16" x14ac:dyDescent="0.3">
      <c r="A59" s="12" t="s">
        <v>116</v>
      </c>
      <c r="B59" s="24">
        <v>1705</v>
      </c>
      <c r="C59" s="24">
        <v>26649</v>
      </c>
      <c r="D59" s="24">
        <v>547</v>
      </c>
      <c r="E59" s="24" t="s">
        <v>202</v>
      </c>
      <c r="F59" s="24">
        <v>3117</v>
      </c>
      <c r="G59" s="24">
        <v>3</v>
      </c>
      <c r="H59" s="24">
        <v>7</v>
      </c>
      <c r="I59" s="24">
        <v>207</v>
      </c>
      <c r="J59" s="53">
        <f t="shared" si="0"/>
        <v>8.8016535751748975E-2</v>
      </c>
      <c r="K59" s="24">
        <v>15875</v>
      </c>
      <c r="L59" s="24" t="s">
        <v>237</v>
      </c>
      <c r="M59" s="25">
        <v>45497</v>
      </c>
      <c r="P59" s="22"/>
    </row>
    <row r="60" spans="1:16" x14ac:dyDescent="0.3">
      <c r="A60" s="37" t="s">
        <v>115</v>
      </c>
      <c r="B60" s="38">
        <v>1603</v>
      </c>
      <c r="C60" s="26">
        <v>-1603</v>
      </c>
      <c r="D60" s="38">
        <v>186</v>
      </c>
      <c r="E60" s="38" t="s">
        <v>202</v>
      </c>
      <c r="F60" s="38">
        <v>8618</v>
      </c>
      <c r="G60" s="38">
        <v>41</v>
      </c>
      <c r="H60" s="38"/>
      <c r="I60" s="38">
        <v>8065</v>
      </c>
      <c r="J60" s="53">
        <f t="shared" si="0"/>
        <v>8.2751030387128208E-2</v>
      </c>
      <c r="K60" s="38">
        <v>6803</v>
      </c>
      <c r="L60" s="38" t="s">
        <v>242</v>
      </c>
      <c r="M60" s="39">
        <v>45416</v>
      </c>
      <c r="P60" s="22"/>
    </row>
    <row r="61" spans="1:16" x14ac:dyDescent="0.3">
      <c r="A61" s="34" t="s">
        <v>114</v>
      </c>
      <c r="B61" s="35">
        <v>1572</v>
      </c>
      <c r="C61" s="28">
        <v>-1572</v>
      </c>
      <c r="D61" s="35">
        <v>0</v>
      </c>
      <c r="E61" s="35" t="s">
        <v>277</v>
      </c>
      <c r="F61" s="35"/>
      <c r="G61" s="35">
        <v>-20</v>
      </c>
      <c r="H61" s="35">
        <v>-16</v>
      </c>
      <c r="I61" s="35">
        <v>-59</v>
      </c>
      <c r="J61" s="53">
        <f t="shared" si="0"/>
        <v>8.1150729737096416E-2</v>
      </c>
      <c r="K61" s="35">
        <v>4820</v>
      </c>
      <c r="L61" s="35" t="s">
        <v>221</v>
      </c>
      <c r="M61" s="35">
        <v>0</v>
      </c>
      <c r="P61" s="22"/>
    </row>
    <row r="62" spans="1:16" x14ac:dyDescent="0.3">
      <c r="A62" s="9" t="s">
        <v>113</v>
      </c>
      <c r="B62" s="23">
        <v>1410</v>
      </c>
      <c r="C62" s="26">
        <v>-1410</v>
      </c>
      <c r="D62" s="40">
        <v>169</v>
      </c>
      <c r="E62" s="40" t="s">
        <v>202</v>
      </c>
      <c r="F62" s="40">
        <v>8343</v>
      </c>
      <c r="G62" s="23">
        <v>364</v>
      </c>
      <c r="H62" s="23">
        <v>87</v>
      </c>
      <c r="I62" s="23">
        <v>-83</v>
      </c>
      <c r="J62" s="53">
        <f t="shared" si="0"/>
        <v>7.2787868275639905E-2</v>
      </c>
      <c r="K62" s="23">
        <v>6817</v>
      </c>
      <c r="L62" s="23" t="s">
        <v>236</v>
      </c>
      <c r="M62" s="23">
        <v>0</v>
      </c>
      <c r="P62" s="22"/>
    </row>
    <row r="63" spans="1:16" x14ac:dyDescent="0.3">
      <c r="A63" s="12" t="s">
        <v>112</v>
      </c>
      <c r="B63" s="24">
        <v>1394</v>
      </c>
      <c r="C63" s="24">
        <v>50443</v>
      </c>
      <c r="D63" s="24">
        <v>125</v>
      </c>
      <c r="E63" s="24" t="s">
        <v>202</v>
      </c>
      <c r="F63" s="24">
        <v>11152</v>
      </c>
      <c r="G63" s="24">
        <v>-24</v>
      </c>
      <c r="H63" s="24">
        <v>-31</v>
      </c>
      <c r="I63" s="24">
        <v>-29</v>
      </c>
      <c r="J63" s="53">
        <f t="shared" si="0"/>
        <v>7.1961906649817053E-2</v>
      </c>
      <c r="K63" s="24">
        <v>4661</v>
      </c>
      <c r="L63" s="24" t="s">
        <v>229</v>
      </c>
      <c r="M63" s="25">
        <v>45537</v>
      </c>
      <c r="P63" s="22"/>
    </row>
    <row r="64" spans="1:16" x14ac:dyDescent="0.3">
      <c r="A64" s="9" t="s">
        <v>111</v>
      </c>
      <c r="B64" s="23">
        <v>1334</v>
      </c>
      <c r="C64" s="26">
        <v>-1332</v>
      </c>
      <c r="D64" s="23">
        <v>282</v>
      </c>
      <c r="E64" s="23" t="s">
        <v>202</v>
      </c>
      <c r="F64" s="23">
        <v>4730</v>
      </c>
      <c r="G64" s="23">
        <v>6</v>
      </c>
      <c r="H64" s="23">
        <v>-1</v>
      </c>
      <c r="I64" s="23">
        <v>14</v>
      </c>
      <c r="J64" s="53">
        <f t="shared" si="0"/>
        <v>6.886455055298131E-2</v>
      </c>
      <c r="K64" s="23">
        <v>7937</v>
      </c>
      <c r="L64" s="23" t="s">
        <v>234</v>
      </c>
      <c r="M64" s="27">
        <v>45326</v>
      </c>
      <c r="P64" s="22"/>
    </row>
    <row r="65" spans="1:16" x14ac:dyDescent="0.3">
      <c r="A65" s="12" t="s">
        <v>110</v>
      </c>
      <c r="B65" s="24">
        <v>1311</v>
      </c>
      <c r="C65" s="28">
        <v>-980</v>
      </c>
      <c r="D65" s="24">
        <v>156</v>
      </c>
      <c r="E65" s="24" t="s">
        <v>202</v>
      </c>
      <c r="F65" s="24">
        <v>8404</v>
      </c>
      <c r="G65" s="24">
        <v>-4</v>
      </c>
      <c r="H65" s="24">
        <v>-6</v>
      </c>
      <c r="I65" s="24">
        <v>-33</v>
      </c>
      <c r="J65" s="53">
        <f t="shared" si="0"/>
        <v>6.7677230715860945E-2</v>
      </c>
      <c r="K65" s="24">
        <v>2140</v>
      </c>
      <c r="L65" s="24" t="s">
        <v>206</v>
      </c>
      <c r="M65" s="25">
        <v>45506</v>
      </c>
      <c r="P65" s="22"/>
    </row>
    <row r="66" spans="1:16" x14ac:dyDescent="0.3">
      <c r="A66" s="9" t="s">
        <v>109</v>
      </c>
      <c r="B66" s="23">
        <v>1034</v>
      </c>
      <c r="C66" s="26">
        <v>-731</v>
      </c>
      <c r="D66" s="23">
        <v>53</v>
      </c>
      <c r="E66" s="23" t="s">
        <v>202</v>
      </c>
      <c r="F66" s="23">
        <v>19509</v>
      </c>
      <c r="G66" s="23">
        <v>22</v>
      </c>
      <c r="H66" s="23">
        <v>4</v>
      </c>
      <c r="I66" s="23">
        <v>-33</v>
      </c>
      <c r="J66" s="53">
        <f t="shared" si="0"/>
        <v>5.3377770068802607E-2</v>
      </c>
      <c r="K66" s="23">
        <v>4378</v>
      </c>
      <c r="L66" s="23" t="s">
        <v>206</v>
      </c>
      <c r="M66" s="27">
        <v>45353</v>
      </c>
      <c r="P66" s="22"/>
    </row>
    <row r="67" spans="1:16" x14ac:dyDescent="0.3">
      <c r="A67" s="12" t="s">
        <v>108</v>
      </c>
      <c r="B67" s="24">
        <v>910</v>
      </c>
      <c r="C67" s="28">
        <v>-906</v>
      </c>
      <c r="D67" s="42">
        <v>109</v>
      </c>
      <c r="E67" s="42" t="s">
        <v>202</v>
      </c>
      <c r="F67" s="42">
        <v>8349</v>
      </c>
      <c r="G67" s="24">
        <v>0</v>
      </c>
      <c r="H67" s="24">
        <v>-4</v>
      </c>
      <c r="I67" s="24">
        <v>-6</v>
      </c>
      <c r="J67" s="53">
        <f t="shared" ref="J67:J130" si="1">(B67/$B$2)*100</f>
        <v>4.6976567468675401E-2</v>
      </c>
      <c r="K67" s="24">
        <v>6386</v>
      </c>
      <c r="L67" s="24" t="s">
        <v>232</v>
      </c>
      <c r="M67" s="24">
        <v>0</v>
      </c>
      <c r="P67" s="22"/>
    </row>
    <row r="68" spans="1:16" x14ac:dyDescent="0.3">
      <c r="A68" s="9" t="s">
        <v>107</v>
      </c>
      <c r="B68" s="23">
        <v>886</v>
      </c>
      <c r="C68" s="26">
        <v>-413</v>
      </c>
      <c r="D68" s="23">
        <v>55</v>
      </c>
      <c r="E68" s="23" t="s">
        <v>202</v>
      </c>
      <c r="F68" s="23">
        <v>16109</v>
      </c>
      <c r="G68" s="23">
        <v>-6</v>
      </c>
      <c r="H68" s="23">
        <v>-7</v>
      </c>
      <c r="I68" s="23">
        <v>-21</v>
      </c>
      <c r="J68" s="53">
        <f t="shared" si="1"/>
        <v>4.5737625029941109E-2</v>
      </c>
      <c r="K68" s="23">
        <v>1762</v>
      </c>
      <c r="L68" s="23" t="s">
        <v>244</v>
      </c>
      <c r="M68" s="27">
        <v>45506</v>
      </c>
      <c r="P68" s="22"/>
    </row>
    <row r="69" spans="1:16" x14ac:dyDescent="0.3">
      <c r="A69" s="12" t="s">
        <v>106</v>
      </c>
      <c r="B69" s="24">
        <v>813</v>
      </c>
      <c r="C69" s="28">
        <v>-764</v>
      </c>
      <c r="D69" s="24">
        <v>66</v>
      </c>
      <c r="E69" s="24" t="s">
        <v>202</v>
      </c>
      <c r="F69" s="24">
        <v>12318</v>
      </c>
      <c r="G69" s="24">
        <v>-8</v>
      </c>
      <c r="H69" s="24">
        <v>-12</v>
      </c>
      <c r="I69" s="24">
        <v>-8</v>
      </c>
      <c r="J69" s="53">
        <f t="shared" si="1"/>
        <v>4.1969175112124293E-2</v>
      </c>
      <c r="K69" s="24">
        <v>1293</v>
      </c>
      <c r="L69" s="24" t="s">
        <v>207</v>
      </c>
      <c r="M69" s="25">
        <v>45459</v>
      </c>
      <c r="P69" s="22"/>
    </row>
    <row r="70" spans="1:16" x14ac:dyDescent="0.3">
      <c r="A70" s="9" t="s">
        <v>105</v>
      </c>
      <c r="B70" s="23">
        <v>782</v>
      </c>
      <c r="C70" s="26">
        <v>-782</v>
      </c>
      <c r="D70" s="23">
        <v>160</v>
      </c>
      <c r="E70" s="23" t="s">
        <v>202</v>
      </c>
      <c r="F70" s="23">
        <v>4888</v>
      </c>
      <c r="G70" s="23">
        <v>-31</v>
      </c>
      <c r="H70" s="23">
        <v>-30</v>
      </c>
      <c r="I70" s="23">
        <v>-57</v>
      </c>
      <c r="J70" s="53">
        <f t="shared" si="1"/>
        <v>4.0368874462092488E-2</v>
      </c>
      <c r="K70" s="23">
        <v>15426</v>
      </c>
      <c r="L70" s="23" t="s">
        <v>221</v>
      </c>
      <c r="M70" s="27">
        <v>45325</v>
      </c>
      <c r="P70" s="22"/>
    </row>
    <row r="71" spans="1:16" x14ac:dyDescent="0.3">
      <c r="A71" s="12" t="s">
        <v>104</v>
      </c>
      <c r="B71" s="24">
        <v>767</v>
      </c>
      <c r="C71" s="28">
        <v>-20</v>
      </c>
      <c r="D71" s="24">
        <v>201</v>
      </c>
      <c r="E71" s="24" t="s">
        <v>202</v>
      </c>
      <c r="F71" s="24">
        <v>3816</v>
      </c>
      <c r="G71" s="24">
        <v>16</v>
      </c>
      <c r="H71" s="24"/>
      <c r="I71" s="24">
        <v>91</v>
      </c>
      <c r="J71" s="53">
        <f t="shared" si="1"/>
        <v>3.9594535437883556E-2</v>
      </c>
      <c r="K71" s="24">
        <v>5219</v>
      </c>
      <c r="L71" s="24" t="s">
        <v>224</v>
      </c>
      <c r="M71" s="25">
        <v>45506</v>
      </c>
      <c r="P71" s="22"/>
    </row>
    <row r="72" spans="1:16" x14ac:dyDescent="0.3">
      <c r="A72" s="9" t="s">
        <v>103</v>
      </c>
      <c r="B72" s="23">
        <v>691</v>
      </c>
      <c r="C72" s="23">
        <v>449</v>
      </c>
      <c r="D72" s="40">
        <v>67</v>
      </c>
      <c r="E72" s="40" t="s">
        <v>202</v>
      </c>
      <c r="F72" s="40">
        <v>10313</v>
      </c>
      <c r="G72" s="23">
        <v>-33</v>
      </c>
      <c r="H72" s="23">
        <v>-33</v>
      </c>
      <c r="I72" s="23">
        <v>-68</v>
      </c>
      <c r="J72" s="53">
        <f t="shared" si="1"/>
        <v>3.5671217715224947E-2</v>
      </c>
      <c r="K72" s="23">
        <v>1453</v>
      </c>
      <c r="L72" s="23" t="s">
        <v>226</v>
      </c>
      <c r="M72" s="27">
        <v>45506</v>
      </c>
      <c r="P72" s="22"/>
    </row>
    <row r="73" spans="1:16" x14ac:dyDescent="0.3">
      <c r="A73" s="12" t="s">
        <v>102</v>
      </c>
      <c r="B73" s="24">
        <v>671</v>
      </c>
      <c r="C73" s="24">
        <v>37006</v>
      </c>
      <c r="D73" s="24">
        <v>63</v>
      </c>
      <c r="E73" s="24" t="s">
        <v>202</v>
      </c>
      <c r="F73" s="24">
        <v>10651</v>
      </c>
      <c r="G73" s="24">
        <v>13</v>
      </c>
      <c r="H73" s="24">
        <v>17</v>
      </c>
      <c r="I73" s="24">
        <v>-16</v>
      </c>
      <c r="J73" s="53">
        <f t="shared" si="1"/>
        <v>3.4638765682946368E-2</v>
      </c>
      <c r="K73" s="24">
        <v>1653</v>
      </c>
      <c r="L73" s="24" t="s">
        <v>215</v>
      </c>
      <c r="M73" s="25">
        <v>45511</v>
      </c>
      <c r="P73" s="22"/>
    </row>
    <row r="74" spans="1:16" x14ac:dyDescent="0.3">
      <c r="A74" s="9" t="s">
        <v>101</v>
      </c>
      <c r="B74" s="23">
        <v>551</v>
      </c>
      <c r="C74" s="26">
        <v>-376</v>
      </c>
      <c r="D74" s="23">
        <v>331</v>
      </c>
      <c r="E74" s="23" t="s">
        <v>279</v>
      </c>
      <c r="F74" s="23">
        <v>1665</v>
      </c>
      <c r="G74" s="23">
        <v>-5</v>
      </c>
      <c r="H74" s="23">
        <v>8</v>
      </c>
      <c r="I74" s="23">
        <v>-49</v>
      </c>
      <c r="J74" s="53">
        <f t="shared" si="1"/>
        <v>2.8444053489274885E-2</v>
      </c>
      <c r="K74" s="23">
        <v>11417</v>
      </c>
      <c r="L74" s="23" t="s">
        <v>231</v>
      </c>
      <c r="M74" s="27">
        <v>45325</v>
      </c>
      <c r="P74" s="22"/>
    </row>
    <row r="75" spans="1:16" x14ac:dyDescent="0.3">
      <c r="A75" s="34" t="s">
        <v>100</v>
      </c>
      <c r="B75" s="35">
        <v>502</v>
      </c>
      <c r="C75" s="35">
        <v>1155</v>
      </c>
      <c r="D75" s="35">
        <v>97</v>
      </c>
      <c r="E75" s="35" t="s">
        <v>202</v>
      </c>
      <c r="F75" s="35">
        <v>5175</v>
      </c>
      <c r="G75" s="35">
        <v>-21</v>
      </c>
      <c r="H75" s="35"/>
      <c r="I75" s="35">
        <v>-84</v>
      </c>
      <c r="J75" s="53">
        <f t="shared" si="1"/>
        <v>2.5914546010192364E-2</v>
      </c>
      <c r="K75" s="35">
        <v>5710</v>
      </c>
      <c r="L75" s="35" t="s">
        <v>215</v>
      </c>
      <c r="M75" s="36">
        <v>45529</v>
      </c>
      <c r="P75" s="22"/>
    </row>
    <row r="76" spans="1:16" x14ac:dyDescent="0.3">
      <c r="A76" s="9" t="s">
        <v>99</v>
      </c>
      <c r="B76" s="23">
        <v>484</v>
      </c>
      <c r="C76" s="26">
        <v>-26</v>
      </c>
      <c r="D76" s="40">
        <v>47</v>
      </c>
      <c r="E76" s="40" t="s">
        <v>202</v>
      </c>
      <c r="F76" s="40">
        <v>10298</v>
      </c>
      <c r="G76" s="23">
        <v>1</v>
      </c>
      <c r="H76" s="23">
        <v>-26</v>
      </c>
      <c r="I76" s="23">
        <v>75</v>
      </c>
      <c r="J76" s="53">
        <f t="shared" si="1"/>
        <v>2.4985339181141646E-2</v>
      </c>
      <c r="K76" s="23">
        <v>1559</v>
      </c>
      <c r="L76" s="23" t="s">
        <v>246</v>
      </c>
      <c r="M76" s="27">
        <v>45506</v>
      </c>
      <c r="P76" s="22"/>
    </row>
    <row r="77" spans="1:16" x14ac:dyDescent="0.3">
      <c r="A77" s="12" t="s">
        <v>98</v>
      </c>
      <c r="B77" s="24">
        <v>478</v>
      </c>
      <c r="C77" s="28">
        <v>-473</v>
      </c>
      <c r="D77" s="24">
        <v>48</v>
      </c>
      <c r="E77" s="24" t="s">
        <v>202</v>
      </c>
      <c r="F77" s="24">
        <v>9958</v>
      </c>
      <c r="G77" s="24">
        <v>-6</v>
      </c>
      <c r="H77" s="24">
        <v>-6</v>
      </c>
      <c r="I77" s="24">
        <v>-18</v>
      </c>
      <c r="J77" s="53">
        <f t="shared" si="1"/>
        <v>2.4675603571458069E-2</v>
      </c>
      <c r="K77" s="24">
        <v>2517</v>
      </c>
      <c r="L77" s="24" t="s">
        <v>210</v>
      </c>
      <c r="M77" s="25">
        <v>45506</v>
      </c>
      <c r="P77" s="22"/>
    </row>
    <row r="78" spans="1:16" x14ac:dyDescent="0.3">
      <c r="A78" s="9" t="s">
        <v>97</v>
      </c>
      <c r="B78" s="23">
        <v>434</v>
      </c>
      <c r="C78" s="26">
        <v>-434</v>
      </c>
      <c r="D78" s="23">
        <v>126</v>
      </c>
      <c r="E78" s="23" t="s">
        <v>202</v>
      </c>
      <c r="F78" s="23">
        <v>3444</v>
      </c>
      <c r="G78" s="23">
        <v>6</v>
      </c>
      <c r="H78" s="23">
        <v>5</v>
      </c>
      <c r="I78" s="23">
        <v>55</v>
      </c>
      <c r="J78" s="53">
        <f t="shared" si="1"/>
        <v>2.2404209100445192E-2</v>
      </c>
      <c r="K78" s="23">
        <v>1260</v>
      </c>
      <c r="L78" s="23" t="s">
        <v>228</v>
      </c>
      <c r="M78" s="23">
        <v>0</v>
      </c>
      <c r="P78" s="22"/>
    </row>
    <row r="79" spans="1:16" x14ac:dyDescent="0.3">
      <c r="A79" s="34" t="s">
        <v>96</v>
      </c>
      <c r="B79" s="35">
        <v>354</v>
      </c>
      <c r="C79" s="28">
        <v>-354</v>
      </c>
      <c r="D79" s="35">
        <v>0</v>
      </c>
      <c r="E79" s="35" t="s">
        <v>277</v>
      </c>
      <c r="F79" s="35"/>
      <c r="G79" s="35">
        <v>66</v>
      </c>
      <c r="H79" s="35"/>
      <c r="I79" s="35">
        <v>-25</v>
      </c>
      <c r="J79" s="53">
        <f t="shared" si="1"/>
        <v>1.8274400971330873E-2</v>
      </c>
      <c r="K79" s="35">
        <v>14380</v>
      </c>
      <c r="L79" s="35">
        <v>1</v>
      </c>
      <c r="M79" s="35">
        <v>15</v>
      </c>
      <c r="P79" s="22"/>
    </row>
    <row r="80" spans="1:16" x14ac:dyDescent="0.3">
      <c r="A80" s="9" t="s">
        <v>95</v>
      </c>
      <c r="B80" s="23">
        <v>344</v>
      </c>
      <c r="C80" s="26">
        <v>-344</v>
      </c>
      <c r="D80" s="23">
        <v>98</v>
      </c>
      <c r="E80" s="23" t="s">
        <v>202</v>
      </c>
      <c r="F80" s="23">
        <v>3510</v>
      </c>
      <c r="G80" s="23">
        <v>-6</v>
      </c>
      <c r="H80" s="23">
        <v>-11</v>
      </c>
      <c r="I80" s="23">
        <v>-20</v>
      </c>
      <c r="J80" s="53">
        <f t="shared" si="1"/>
        <v>1.7758174955191584E-2</v>
      </c>
      <c r="K80" s="23">
        <v>8339</v>
      </c>
      <c r="L80" s="23" t="s">
        <v>213</v>
      </c>
      <c r="M80" s="27">
        <v>45300</v>
      </c>
      <c r="P80" s="22"/>
    </row>
    <row r="81" spans="1:16" x14ac:dyDescent="0.3">
      <c r="A81" s="34" t="s">
        <v>94</v>
      </c>
      <c r="B81" s="35">
        <v>292</v>
      </c>
      <c r="C81" s="28">
        <v>-292</v>
      </c>
      <c r="D81" s="35">
        <v>8</v>
      </c>
      <c r="E81" s="35" t="s">
        <v>202</v>
      </c>
      <c r="F81" s="35">
        <v>36500</v>
      </c>
      <c r="G81" s="35">
        <v>15</v>
      </c>
      <c r="H81" s="35">
        <v>10</v>
      </c>
      <c r="I81" s="35">
        <v>-21</v>
      </c>
      <c r="J81" s="53">
        <f t="shared" si="1"/>
        <v>1.5073799671267273E-2</v>
      </c>
      <c r="K81" s="35">
        <v>4601</v>
      </c>
      <c r="L81" s="35" t="s">
        <v>256</v>
      </c>
      <c r="M81" s="36">
        <v>45416</v>
      </c>
      <c r="P81" s="22"/>
    </row>
    <row r="82" spans="1:16" x14ac:dyDescent="0.3">
      <c r="A82" s="9" t="s">
        <v>93</v>
      </c>
      <c r="B82" s="23">
        <v>290</v>
      </c>
      <c r="C82" s="26">
        <v>-290</v>
      </c>
      <c r="D82" s="23">
        <v>72</v>
      </c>
      <c r="E82" s="23" t="s">
        <v>202</v>
      </c>
      <c r="F82" s="23">
        <v>4028</v>
      </c>
      <c r="G82" s="23">
        <v>7</v>
      </c>
      <c r="H82" s="23">
        <v>2</v>
      </c>
      <c r="I82" s="23">
        <v>-14</v>
      </c>
      <c r="J82" s="53">
        <f t="shared" si="1"/>
        <v>1.4970554468039417E-2</v>
      </c>
      <c r="K82" s="23">
        <v>8841</v>
      </c>
      <c r="L82" s="23" t="s">
        <v>255</v>
      </c>
      <c r="M82" s="27">
        <v>45415</v>
      </c>
      <c r="P82" s="22"/>
    </row>
    <row r="83" spans="1:16" x14ac:dyDescent="0.3">
      <c r="A83" s="12" t="s">
        <v>92</v>
      </c>
      <c r="B83" s="24">
        <v>227</v>
      </c>
      <c r="C83" s="28">
        <v>-167</v>
      </c>
      <c r="D83" s="24">
        <v>6</v>
      </c>
      <c r="E83" s="24" t="s">
        <v>202</v>
      </c>
      <c r="F83" s="24">
        <v>37833</v>
      </c>
      <c r="G83" s="24">
        <v>7</v>
      </c>
      <c r="H83" s="24">
        <v>-6</v>
      </c>
      <c r="I83" s="24">
        <v>62</v>
      </c>
      <c r="J83" s="53">
        <f t="shared" si="1"/>
        <v>1.1718330566361887E-2</v>
      </c>
      <c r="K83" s="24">
        <v>2817</v>
      </c>
      <c r="L83" s="24" t="s">
        <v>239</v>
      </c>
      <c r="M83" s="24">
        <v>0</v>
      </c>
      <c r="P83" s="22"/>
    </row>
    <row r="84" spans="1:16" x14ac:dyDescent="0.3">
      <c r="A84" s="9" t="s">
        <v>91</v>
      </c>
      <c r="B84" s="23">
        <v>226</v>
      </c>
      <c r="C84" s="26">
        <v>-223</v>
      </c>
      <c r="D84" s="23">
        <v>13</v>
      </c>
      <c r="E84" s="23" t="s">
        <v>202</v>
      </c>
      <c r="F84" s="23">
        <v>17385</v>
      </c>
      <c r="G84" s="23">
        <v>44</v>
      </c>
      <c r="H84" s="23">
        <v>23</v>
      </c>
      <c r="I84" s="23">
        <v>585</v>
      </c>
      <c r="J84" s="53">
        <f t="shared" si="1"/>
        <v>1.1666707964747959E-2</v>
      </c>
      <c r="K84" s="23">
        <v>1196</v>
      </c>
      <c r="L84" s="23" t="s">
        <v>218</v>
      </c>
      <c r="M84" s="23">
        <v>0</v>
      </c>
      <c r="P84" s="22"/>
    </row>
    <row r="85" spans="1:16" x14ac:dyDescent="0.3">
      <c r="A85" s="12" t="s">
        <v>90</v>
      </c>
      <c r="B85" s="24">
        <v>170</v>
      </c>
      <c r="C85" s="28">
        <v>-91</v>
      </c>
      <c r="D85" s="24">
        <v>18</v>
      </c>
      <c r="E85" s="24" t="s">
        <v>202</v>
      </c>
      <c r="F85" s="24">
        <v>9444</v>
      </c>
      <c r="G85" s="24">
        <v>-12</v>
      </c>
      <c r="H85" s="24">
        <v>-4</v>
      </c>
      <c r="I85" s="24">
        <v>-35</v>
      </c>
      <c r="J85" s="53">
        <f t="shared" si="1"/>
        <v>8.7758422743679336E-3</v>
      </c>
      <c r="K85" s="24">
        <v>1279</v>
      </c>
      <c r="L85" s="24" t="s">
        <v>206</v>
      </c>
      <c r="M85" s="25">
        <v>45506</v>
      </c>
      <c r="P85" s="22"/>
    </row>
    <row r="86" spans="1:16" x14ac:dyDescent="0.3">
      <c r="A86" s="9" t="s">
        <v>89</v>
      </c>
      <c r="B86" s="23">
        <v>167</v>
      </c>
      <c r="C86" s="26">
        <v>-51</v>
      </c>
      <c r="D86" s="23">
        <v>19</v>
      </c>
      <c r="E86" s="23" t="s">
        <v>202</v>
      </c>
      <c r="F86" s="23">
        <v>8789</v>
      </c>
      <c r="G86" s="23">
        <v>24</v>
      </c>
      <c r="H86" s="23">
        <v>26</v>
      </c>
      <c r="I86" s="23">
        <v>129</v>
      </c>
      <c r="J86" s="53">
        <f t="shared" si="1"/>
        <v>8.6209744695261454E-3</v>
      </c>
      <c r="K86" s="23">
        <v>3974</v>
      </c>
      <c r="L86" s="23" t="s">
        <v>234</v>
      </c>
      <c r="M86" s="27">
        <v>45506</v>
      </c>
      <c r="P86" s="22"/>
    </row>
    <row r="87" spans="1:16" x14ac:dyDescent="0.3">
      <c r="A87" s="12" t="s">
        <v>88</v>
      </c>
      <c r="B87" s="24">
        <v>132</v>
      </c>
      <c r="C87" s="28">
        <v>-102</v>
      </c>
      <c r="D87" s="42">
        <v>5</v>
      </c>
      <c r="E87" s="42" t="s">
        <v>202</v>
      </c>
      <c r="F87" s="42">
        <v>26400</v>
      </c>
      <c r="G87" s="24">
        <v>-10</v>
      </c>
      <c r="H87" s="24">
        <v>-5</v>
      </c>
      <c r="I87" s="24">
        <v>-6</v>
      </c>
      <c r="J87" s="53">
        <f t="shared" si="1"/>
        <v>6.8141834130386299E-3</v>
      </c>
      <c r="K87" s="24">
        <v>6387</v>
      </c>
      <c r="L87" s="24" t="s">
        <v>218</v>
      </c>
      <c r="M87" s="25">
        <v>45506</v>
      </c>
      <c r="P87" s="22"/>
    </row>
    <row r="88" spans="1:16" x14ac:dyDescent="0.3">
      <c r="A88" s="37" t="s">
        <v>87</v>
      </c>
      <c r="B88" s="38">
        <v>129</v>
      </c>
      <c r="C88" s="26">
        <v>-116</v>
      </c>
      <c r="D88" s="38">
        <v>18</v>
      </c>
      <c r="E88" s="38" t="s">
        <v>202</v>
      </c>
      <c r="F88" s="38">
        <v>7167</v>
      </c>
      <c r="G88" s="38">
        <v>-40</v>
      </c>
      <c r="H88" s="38">
        <v>-40</v>
      </c>
      <c r="I88" s="38">
        <v>122</v>
      </c>
      <c r="J88" s="53">
        <f t="shared" si="1"/>
        <v>6.6593156081968426E-3</v>
      </c>
      <c r="K88" s="38">
        <v>1468</v>
      </c>
      <c r="L88" s="38" t="s">
        <v>218</v>
      </c>
      <c r="M88" s="39">
        <v>45482</v>
      </c>
      <c r="P88" s="22"/>
    </row>
    <row r="89" spans="1:16" x14ac:dyDescent="0.3">
      <c r="A89" s="12" t="s">
        <v>86</v>
      </c>
      <c r="B89" s="24">
        <v>95</v>
      </c>
      <c r="C89" s="28">
        <v>-10</v>
      </c>
      <c r="D89" s="24">
        <v>9</v>
      </c>
      <c r="E89" s="24" t="s">
        <v>279</v>
      </c>
      <c r="F89" s="24">
        <v>10556</v>
      </c>
      <c r="G89" s="24">
        <v>-11</v>
      </c>
      <c r="H89" s="24">
        <v>12</v>
      </c>
      <c r="I89" s="24">
        <v>-8</v>
      </c>
      <c r="J89" s="53">
        <f t="shared" si="1"/>
        <v>4.9041471533232562E-3</v>
      </c>
      <c r="K89" s="24">
        <v>5468</v>
      </c>
      <c r="L89" s="24" t="s">
        <v>250</v>
      </c>
      <c r="M89" s="24">
        <v>0</v>
      </c>
      <c r="P89" s="22"/>
    </row>
    <row r="90" spans="1:16" x14ac:dyDescent="0.3">
      <c r="A90" s="9" t="s">
        <v>85</v>
      </c>
      <c r="B90" s="23">
        <v>93</v>
      </c>
      <c r="C90" s="26">
        <v>-93</v>
      </c>
      <c r="D90" s="23">
        <v>60</v>
      </c>
      <c r="E90" s="23" t="s">
        <v>202</v>
      </c>
      <c r="F90" s="23">
        <v>1550</v>
      </c>
      <c r="G90" s="23">
        <v>112</v>
      </c>
      <c r="H90" s="23"/>
      <c r="I90" s="23">
        <v>677</v>
      </c>
      <c r="J90" s="53">
        <f t="shared" si="1"/>
        <v>4.8009019500953988E-3</v>
      </c>
      <c r="K90" s="23">
        <v>1636</v>
      </c>
      <c r="L90" s="23">
        <v>1</v>
      </c>
      <c r="M90" s="23">
        <v>5</v>
      </c>
      <c r="P90" s="22"/>
    </row>
    <row r="91" spans="1:16" x14ac:dyDescent="0.3">
      <c r="A91" s="34" t="s">
        <v>84</v>
      </c>
      <c r="B91" s="35">
        <v>92</v>
      </c>
      <c r="C91" s="28">
        <v>-92</v>
      </c>
      <c r="D91" s="35">
        <v>2</v>
      </c>
      <c r="E91" s="35" t="s">
        <v>202</v>
      </c>
      <c r="F91" s="35">
        <v>46000</v>
      </c>
      <c r="G91" s="35"/>
      <c r="H91" s="35"/>
      <c r="I91" s="35">
        <v>-32</v>
      </c>
      <c r="J91" s="53">
        <f t="shared" si="1"/>
        <v>4.7492793484814697E-3</v>
      </c>
      <c r="K91" s="35">
        <v>3999</v>
      </c>
      <c r="L91" s="35">
        <v>1</v>
      </c>
      <c r="M91" s="35">
        <v>5</v>
      </c>
      <c r="P91" s="22"/>
    </row>
    <row r="92" spans="1:16" x14ac:dyDescent="0.3">
      <c r="A92" s="9" t="s">
        <v>83</v>
      </c>
      <c r="B92" s="23">
        <v>89</v>
      </c>
      <c r="C92" s="26">
        <v>-83</v>
      </c>
      <c r="D92" s="40">
        <v>2</v>
      </c>
      <c r="E92" s="40" t="s">
        <v>202</v>
      </c>
      <c r="F92" s="40">
        <v>44500</v>
      </c>
      <c r="G92" s="23">
        <v>81</v>
      </c>
      <c r="H92" s="23">
        <v>-16</v>
      </c>
      <c r="I92" s="23">
        <v>10</v>
      </c>
      <c r="J92" s="53">
        <f t="shared" si="1"/>
        <v>4.5944115436396824E-3</v>
      </c>
      <c r="K92" s="23">
        <v>3533</v>
      </c>
      <c r="L92" s="23" t="s">
        <v>246</v>
      </c>
      <c r="M92" s="27">
        <v>45506</v>
      </c>
      <c r="P92" s="22"/>
    </row>
    <row r="93" spans="1:16" x14ac:dyDescent="0.3">
      <c r="A93" s="12" t="s">
        <v>82</v>
      </c>
      <c r="B93" s="24">
        <v>87</v>
      </c>
      <c r="C93" s="28">
        <v>-87</v>
      </c>
      <c r="D93" s="24">
        <v>31</v>
      </c>
      <c r="E93" s="24" t="s">
        <v>202</v>
      </c>
      <c r="F93" s="24">
        <v>2806</v>
      </c>
      <c r="G93" s="24">
        <v>-22</v>
      </c>
      <c r="H93" s="24">
        <v>-17</v>
      </c>
      <c r="I93" s="24">
        <v>67</v>
      </c>
      <c r="J93" s="53">
        <f t="shared" si="1"/>
        <v>4.4911663404118242E-3</v>
      </c>
      <c r="K93" s="24">
        <v>3934</v>
      </c>
      <c r="L93" s="24" t="s">
        <v>261</v>
      </c>
      <c r="M93" s="25">
        <v>45482</v>
      </c>
      <c r="P93" s="22"/>
    </row>
    <row r="94" spans="1:16" x14ac:dyDescent="0.3">
      <c r="A94" s="9" t="s">
        <v>81</v>
      </c>
      <c r="B94" s="23">
        <v>85</v>
      </c>
      <c r="C94" s="26">
        <v>-85</v>
      </c>
      <c r="D94" s="23">
        <v>21</v>
      </c>
      <c r="E94" s="23" t="s">
        <v>202</v>
      </c>
      <c r="F94" s="23">
        <v>4048</v>
      </c>
      <c r="G94" s="23">
        <v>51</v>
      </c>
      <c r="H94" s="23">
        <v>68</v>
      </c>
      <c r="I94" s="23">
        <v>24</v>
      </c>
      <c r="J94" s="53">
        <f t="shared" si="1"/>
        <v>4.3879211371839668E-3</v>
      </c>
      <c r="K94" s="23">
        <v>3013</v>
      </c>
      <c r="L94" s="23" t="s">
        <v>262</v>
      </c>
      <c r="M94" s="27">
        <v>45311</v>
      </c>
      <c r="P94" s="22"/>
    </row>
    <row r="95" spans="1:16" x14ac:dyDescent="0.3">
      <c r="A95" s="12" t="s">
        <v>80</v>
      </c>
      <c r="B95" s="24">
        <v>84</v>
      </c>
      <c r="C95" s="28">
        <v>-84</v>
      </c>
      <c r="D95" s="24">
        <v>54</v>
      </c>
      <c r="E95" s="24" t="s">
        <v>202</v>
      </c>
      <c r="F95" s="24">
        <v>1556</v>
      </c>
      <c r="G95" s="24">
        <v>50</v>
      </c>
      <c r="H95" s="24">
        <v>43</v>
      </c>
      <c r="I95" s="24">
        <v>47</v>
      </c>
      <c r="J95" s="53">
        <f t="shared" si="1"/>
        <v>4.3362985355700377E-3</v>
      </c>
      <c r="K95" s="24">
        <v>2644</v>
      </c>
      <c r="L95" s="24" t="s">
        <v>263</v>
      </c>
      <c r="M95" s="25">
        <v>45477</v>
      </c>
      <c r="P95" s="22"/>
    </row>
    <row r="96" spans="1:16" x14ac:dyDescent="0.3">
      <c r="A96" s="9" t="s">
        <v>79</v>
      </c>
      <c r="B96" s="23">
        <v>82</v>
      </c>
      <c r="C96" s="26">
        <v>-45</v>
      </c>
      <c r="D96" s="23">
        <v>27</v>
      </c>
      <c r="E96" s="23" t="s">
        <v>202</v>
      </c>
      <c r="F96" s="23">
        <v>3037</v>
      </c>
      <c r="G96" s="23">
        <v>28</v>
      </c>
      <c r="H96" s="23">
        <v>50</v>
      </c>
      <c r="I96" s="23">
        <v>76</v>
      </c>
      <c r="J96" s="53">
        <f t="shared" si="1"/>
        <v>4.2330533323421795E-3</v>
      </c>
      <c r="K96" s="23">
        <v>14376</v>
      </c>
      <c r="L96" s="23" t="s">
        <v>249</v>
      </c>
      <c r="M96" s="23">
        <v>0</v>
      </c>
      <c r="P96" s="22"/>
    </row>
    <row r="97" spans="1:16" x14ac:dyDescent="0.3">
      <c r="A97" s="12" t="s">
        <v>78</v>
      </c>
      <c r="B97" s="24">
        <v>80</v>
      </c>
      <c r="C97" s="24">
        <v>429580</v>
      </c>
      <c r="D97" s="24">
        <v>11</v>
      </c>
      <c r="E97" s="24" t="s">
        <v>202</v>
      </c>
      <c r="F97" s="24">
        <v>7273</v>
      </c>
      <c r="G97" s="24">
        <v>-27</v>
      </c>
      <c r="H97" s="24"/>
      <c r="I97" s="24">
        <v>-65</v>
      </c>
      <c r="J97" s="53">
        <f t="shared" si="1"/>
        <v>4.1298081291143212E-3</v>
      </c>
      <c r="K97" s="24">
        <v>4062</v>
      </c>
      <c r="L97" s="24" t="s">
        <v>203</v>
      </c>
      <c r="M97" s="25">
        <v>45514</v>
      </c>
      <c r="P97" s="22"/>
    </row>
    <row r="98" spans="1:16" x14ac:dyDescent="0.3">
      <c r="A98" s="9" t="s">
        <v>77</v>
      </c>
      <c r="B98" s="23">
        <v>56</v>
      </c>
      <c r="C98" s="26">
        <v>-54</v>
      </c>
      <c r="D98" s="23">
        <v>5</v>
      </c>
      <c r="E98" s="23" t="s">
        <v>202</v>
      </c>
      <c r="F98" s="23">
        <v>11200</v>
      </c>
      <c r="G98" s="23">
        <v>-28</v>
      </c>
      <c r="H98" s="23">
        <v>-10</v>
      </c>
      <c r="I98" s="23">
        <v>1738</v>
      </c>
      <c r="J98" s="53">
        <f t="shared" si="1"/>
        <v>2.8908656903800247E-3</v>
      </c>
      <c r="K98" s="23">
        <v>4831</v>
      </c>
      <c r="L98" s="23" t="s">
        <v>247</v>
      </c>
      <c r="M98" s="27">
        <v>45326</v>
      </c>
      <c r="P98" s="22"/>
    </row>
    <row r="99" spans="1:16" x14ac:dyDescent="0.3">
      <c r="A99" s="12" t="s">
        <v>76</v>
      </c>
      <c r="B99" s="24">
        <v>55</v>
      </c>
      <c r="C99" s="28">
        <v>-55</v>
      </c>
      <c r="D99" s="42">
        <v>4</v>
      </c>
      <c r="E99" s="42" t="s">
        <v>202</v>
      </c>
      <c r="F99" s="42">
        <v>13750</v>
      </c>
      <c r="G99" s="24"/>
      <c r="H99" s="24"/>
      <c r="I99" s="24">
        <v>1775</v>
      </c>
      <c r="J99" s="53">
        <f t="shared" si="1"/>
        <v>2.839243088766096E-3</v>
      </c>
      <c r="K99" s="24">
        <v>2330</v>
      </c>
      <c r="L99" s="24" t="s">
        <v>209</v>
      </c>
      <c r="M99" s="24">
        <v>0</v>
      </c>
      <c r="P99" s="22"/>
    </row>
    <row r="100" spans="1:16" x14ac:dyDescent="0.3">
      <c r="A100" s="9" t="s">
        <v>75</v>
      </c>
      <c r="B100" s="23">
        <v>54</v>
      </c>
      <c r="C100" s="26">
        <v>-18</v>
      </c>
      <c r="D100" s="23">
        <v>16</v>
      </c>
      <c r="E100" s="23" t="s">
        <v>202</v>
      </c>
      <c r="F100" s="23">
        <v>3375</v>
      </c>
      <c r="G100" s="23"/>
      <c r="H100" s="23"/>
      <c r="I100" s="23">
        <v>-23</v>
      </c>
      <c r="J100" s="53">
        <f t="shared" si="1"/>
        <v>2.7876204871521669E-3</v>
      </c>
      <c r="K100" s="23">
        <v>978</v>
      </c>
      <c r="L100" s="23" t="s">
        <v>258</v>
      </c>
      <c r="M100" s="27">
        <v>45482</v>
      </c>
      <c r="P100" s="22"/>
    </row>
    <row r="101" spans="1:16" x14ac:dyDescent="0.3">
      <c r="A101" s="34" t="s">
        <v>74</v>
      </c>
      <c r="B101" s="35">
        <v>49</v>
      </c>
      <c r="C101" s="28">
        <v>-49</v>
      </c>
      <c r="D101" s="35">
        <v>4</v>
      </c>
      <c r="E101" s="35" t="s">
        <v>202</v>
      </c>
      <c r="F101" s="35">
        <v>12250</v>
      </c>
      <c r="G101" s="35"/>
      <c r="H101" s="35"/>
      <c r="I101" s="35">
        <v>-36</v>
      </c>
      <c r="J101" s="53">
        <f t="shared" si="1"/>
        <v>2.5295074790825222E-3</v>
      </c>
      <c r="K101" s="35">
        <v>1958</v>
      </c>
      <c r="L101" s="35" t="s">
        <v>241</v>
      </c>
      <c r="M101" s="36">
        <v>45416</v>
      </c>
      <c r="P101" s="22"/>
    </row>
    <row r="102" spans="1:16" x14ac:dyDescent="0.3">
      <c r="A102" s="9" t="s">
        <v>73</v>
      </c>
      <c r="B102" s="23">
        <v>49</v>
      </c>
      <c r="C102" s="26">
        <v>-49</v>
      </c>
      <c r="D102" s="23">
        <v>34</v>
      </c>
      <c r="E102" s="23" t="s">
        <v>202</v>
      </c>
      <c r="F102" s="23">
        <v>1441</v>
      </c>
      <c r="G102" s="23">
        <v>69</v>
      </c>
      <c r="H102" s="23">
        <v>71</v>
      </c>
      <c r="I102" s="23">
        <v>63</v>
      </c>
      <c r="J102" s="53">
        <f t="shared" si="1"/>
        <v>2.5295074790825222E-3</v>
      </c>
      <c r="K102" s="23">
        <v>9076</v>
      </c>
      <c r="L102" s="23" t="s">
        <v>234</v>
      </c>
      <c r="M102" s="27">
        <v>45522</v>
      </c>
      <c r="P102" s="22"/>
    </row>
    <row r="103" spans="1:16" x14ac:dyDescent="0.3">
      <c r="A103" s="12" t="s">
        <v>72</v>
      </c>
      <c r="B103" s="24">
        <v>47</v>
      </c>
      <c r="C103" s="28">
        <v>-47</v>
      </c>
      <c r="D103" s="24">
        <v>2</v>
      </c>
      <c r="E103" s="24" t="s">
        <v>202</v>
      </c>
      <c r="F103" s="24">
        <v>23500</v>
      </c>
      <c r="G103" s="24">
        <v>13</v>
      </c>
      <c r="H103" s="24">
        <v>-17</v>
      </c>
      <c r="I103" s="24">
        <v>-30</v>
      </c>
      <c r="J103" s="53">
        <f t="shared" si="1"/>
        <v>2.426262275854664E-3</v>
      </c>
      <c r="K103" s="24">
        <v>917</v>
      </c>
      <c r="L103" s="24" t="s">
        <v>215</v>
      </c>
      <c r="M103" s="25">
        <v>45506</v>
      </c>
      <c r="P103" s="22"/>
    </row>
    <row r="104" spans="1:16" x14ac:dyDescent="0.3">
      <c r="A104" s="9" t="s">
        <v>71</v>
      </c>
      <c r="B104" s="23">
        <v>47</v>
      </c>
      <c r="C104" s="26">
        <v>-33</v>
      </c>
      <c r="D104" s="23">
        <v>2</v>
      </c>
      <c r="E104" s="23" t="s">
        <v>202</v>
      </c>
      <c r="F104" s="23">
        <v>23500</v>
      </c>
      <c r="G104" s="23">
        <v>15</v>
      </c>
      <c r="H104" s="23">
        <v>10</v>
      </c>
      <c r="I104" s="23">
        <v>25</v>
      </c>
      <c r="J104" s="53">
        <f t="shared" si="1"/>
        <v>2.426262275854664E-3</v>
      </c>
      <c r="K104" s="23">
        <v>4641</v>
      </c>
      <c r="L104" s="23" t="s">
        <v>248</v>
      </c>
      <c r="M104" s="23">
        <v>0</v>
      </c>
      <c r="P104" s="22"/>
    </row>
    <row r="105" spans="1:16" x14ac:dyDescent="0.3">
      <c r="A105" s="12" t="s">
        <v>70</v>
      </c>
      <c r="B105" s="24">
        <v>45</v>
      </c>
      <c r="C105" s="24">
        <v>17</v>
      </c>
      <c r="D105" s="24">
        <v>36</v>
      </c>
      <c r="E105" s="24" t="s">
        <v>202</v>
      </c>
      <c r="F105" s="24">
        <v>1250</v>
      </c>
      <c r="G105" s="24">
        <v>-54</v>
      </c>
      <c r="H105" s="24">
        <v>-36</v>
      </c>
      <c r="I105" s="24">
        <v>-69</v>
      </c>
      <c r="J105" s="53">
        <f t="shared" si="1"/>
        <v>2.3230170726268057E-3</v>
      </c>
      <c r="K105" s="24">
        <v>7118</v>
      </c>
      <c r="L105" s="24" t="s">
        <v>255</v>
      </c>
      <c r="M105" s="25">
        <v>45300</v>
      </c>
      <c r="P105" s="22"/>
    </row>
    <row r="106" spans="1:16" x14ac:dyDescent="0.3">
      <c r="A106" s="9" t="s">
        <v>69</v>
      </c>
      <c r="B106" s="23">
        <v>45</v>
      </c>
      <c r="C106" s="26">
        <v>-45</v>
      </c>
      <c r="D106" s="23">
        <v>7</v>
      </c>
      <c r="E106" s="23" t="s">
        <v>202</v>
      </c>
      <c r="F106" s="23">
        <v>6429</v>
      </c>
      <c r="G106" s="23">
        <v>14</v>
      </c>
      <c r="H106" s="23">
        <v>0</v>
      </c>
      <c r="I106" s="23">
        <v>43</v>
      </c>
      <c r="J106" s="53">
        <f t="shared" si="1"/>
        <v>2.3230170726268057E-3</v>
      </c>
      <c r="K106" s="23">
        <v>3052</v>
      </c>
      <c r="L106" s="23" t="s">
        <v>243</v>
      </c>
      <c r="M106" s="23">
        <v>0</v>
      </c>
      <c r="P106" s="22"/>
    </row>
    <row r="107" spans="1:16" x14ac:dyDescent="0.3">
      <c r="A107" s="34" t="s">
        <v>68</v>
      </c>
      <c r="B107" s="35">
        <v>41</v>
      </c>
      <c r="C107" s="28">
        <v>-41</v>
      </c>
      <c r="D107" s="35">
        <v>6</v>
      </c>
      <c r="E107" s="35" t="s">
        <v>202</v>
      </c>
      <c r="F107" s="35">
        <v>6833</v>
      </c>
      <c r="G107" s="35">
        <v>115</v>
      </c>
      <c r="H107" s="35"/>
      <c r="I107" s="35">
        <v>20</v>
      </c>
      <c r="J107" s="53">
        <f t="shared" si="1"/>
        <v>2.1165266661710897E-3</v>
      </c>
      <c r="K107" s="35">
        <v>2504</v>
      </c>
      <c r="L107" s="35" t="s">
        <v>220</v>
      </c>
      <c r="M107" s="36">
        <v>45416</v>
      </c>
      <c r="P107" s="22"/>
    </row>
    <row r="108" spans="1:16" x14ac:dyDescent="0.3">
      <c r="A108" s="9" t="s">
        <v>67</v>
      </c>
      <c r="B108" s="23">
        <v>40</v>
      </c>
      <c r="C108" s="26">
        <v>-40</v>
      </c>
      <c r="D108" s="23">
        <v>4</v>
      </c>
      <c r="E108" s="23" t="s">
        <v>202</v>
      </c>
      <c r="F108" s="23">
        <v>10000</v>
      </c>
      <c r="G108" s="23"/>
      <c r="H108" s="23"/>
      <c r="I108" s="23"/>
      <c r="J108" s="53">
        <f t="shared" si="1"/>
        <v>2.0649040645571606E-3</v>
      </c>
      <c r="K108" s="23">
        <v>9451</v>
      </c>
      <c r="L108" s="23">
        <v>1</v>
      </c>
      <c r="M108" s="23" t="s">
        <v>280</v>
      </c>
      <c r="P108" s="22"/>
    </row>
    <row r="109" spans="1:16" x14ac:dyDescent="0.3">
      <c r="A109" s="12" t="s">
        <v>66</v>
      </c>
      <c r="B109" s="24">
        <v>39</v>
      </c>
      <c r="C109" s="28">
        <v>-39</v>
      </c>
      <c r="D109" s="24">
        <v>5</v>
      </c>
      <c r="E109" s="24" t="s">
        <v>202</v>
      </c>
      <c r="F109" s="24">
        <v>7800</v>
      </c>
      <c r="G109" s="24">
        <v>-5</v>
      </c>
      <c r="H109" s="24">
        <v>2</v>
      </c>
      <c r="I109" s="24">
        <v>-35</v>
      </c>
      <c r="J109" s="53">
        <f t="shared" si="1"/>
        <v>2.0132814629432319E-3</v>
      </c>
      <c r="K109" s="24">
        <v>11114</v>
      </c>
      <c r="L109" s="24" t="s">
        <v>245</v>
      </c>
      <c r="M109" s="24">
        <v>0</v>
      </c>
      <c r="P109" s="22"/>
    </row>
    <row r="110" spans="1:16" x14ac:dyDescent="0.3">
      <c r="A110" s="9" t="s">
        <v>65</v>
      </c>
      <c r="B110" s="23">
        <v>37</v>
      </c>
      <c r="C110" s="26">
        <v>-37</v>
      </c>
      <c r="D110" s="23">
        <v>74</v>
      </c>
      <c r="E110" s="23" t="s">
        <v>202</v>
      </c>
      <c r="F110" s="23">
        <v>500</v>
      </c>
      <c r="G110" s="23">
        <v>-61</v>
      </c>
      <c r="H110" s="23">
        <v>-59</v>
      </c>
      <c r="I110" s="23">
        <v>-90</v>
      </c>
      <c r="J110" s="53">
        <f t="shared" si="1"/>
        <v>1.9100362597153735E-3</v>
      </c>
      <c r="K110" s="23">
        <v>7816</v>
      </c>
      <c r="L110" s="23" t="s">
        <v>215</v>
      </c>
      <c r="M110" s="23">
        <v>20</v>
      </c>
      <c r="P110" s="22"/>
    </row>
    <row r="111" spans="1:16" x14ac:dyDescent="0.3">
      <c r="A111" s="12" t="s">
        <v>64</v>
      </c>
      <c r="B111" s="24">
        <v>33</v>
      </c>
      <c r="C111" s="28">
        <v>-33</v>
      </c>
      <c r="D111" s="24">
        <v>7</v>
      </c>
      <c r="E111" s="24" t="s">
        <v>202</v>
      </c>
      <c r="F111" s="24">
        <v>4714</v>
      </c>
      <c r="G111" s="24">
        <v>10</v>
      </c>
      <c r="H111" s="24">
        <v>9</v>
      </c>
      <c r="I111" s="24">
        <v>10</v>
      </c>
      <c r="J111" s="53">
        <f t="shared" si="1"/>
        <v>1.7035458532596575E-3</v>
      </c>
      <c r="K111" s="24">
        <v>13081</v>
      </c>
      <c r="L111" s="24" t="s">
        <v>215</v>
      </c>
      <c r="M111" s="24">
        <v>0</v>
      </c>
      <c r="P111" s="22"/>
    </row>
    <row r="112" spans="1:16" x14ac:dyDescent="0.3">
      <c r="A112" s="9" t="s">
        <v>63</v>
      </c>
      <c r="B112" s="23">
        <v>28</v>
      </c>
      <c r="C112" s="26">
        <v>-23</v>
      </c>
      <c r="D112" s="23">
        <v>3</v>
      </c>
      <c r="E112" s="23" t="s">
        <v>202</v>
      </c>
      <c r="F112" s="23">
        <v>9333</v>
      </c>
      <c r="G112" s="23">
        <v>-15</v>
      </c>
      <c r="H112" s="23">
        <v>-8</v>
      </c>
      <c r="I112" s="23">
        <v>65</v>
      </c>
      <c r="J112" s="53">
        <f t="shared" si="1"/>
        <v>1.4454328451900123E-3</v>
      </c>
      <c r="K112" s="23">
        <v>719</v>
      </c>
      <c r="L112" s="23" t="s">
        <v>253</v>
      </c>
      <c r="M112" s="27">
        <v>45506</v>
      </c>
      <c r="P112" s="22"/>
    </row>
    <row r="113" spans="1:16" x14ac:dyDescent="0.3">
      <c r="A113" s="12" t="s">
        <v>62</v>
      </c>
      <c r="B113" s="24">
        <v>26</v>
      </c>
      <c r="C113" s="28">
        <v>-26</v>
      </c>
      <c r="D113" s="24">
        <v>2</v>
      </c>
      <c r="E113" s="24" t="s">
        <v>202</v>
      </c>
      <c r="F113" s="24">
        <v>13000</v>
      </c>
      <c r="G113" s="24">
        <v>5</v>
      </c>
      <c r="H113" s="24">
        <v>-15</v>
      </c>
      <c r="I113" s="24">
        <v>40</v>
      </c>
      <c r="J113" s="53">
        <f t="shared" si="1"/>
        <v>1.3421876419621543E-3</v>
      </c>
      <c r="K113" s="24">
        <v>5114</v>
      </c>
      <c r="L113" s="24" t="s">
        <v>206</v>
      </c>
      <c r="M113" s="24">
        <v>0</v>
      </c>
      <c r="P113" s="22"/>
    </row>
    <row r="114" spans="1:16" x14ac:dyDescent="0.3">
      <c r="A114" s="9" t="s">
        <v>61</v>
      </c>
      <c r="B114" s="23">
        <v>25</v>
      </c>
      <c r="C114" s="26">
        <v>-1</v>
      </c>
      <c r="D114" s="23">
        <v>1</v>
      </c>
      <c r="E114" s="23" t="s">
        <v>202</v>
      </c>
      <c r="F114" s="23">
        <v>25000</v>
      </c>
      <c r="G114" s="23">
        <v>10</v>
      </c>
      <c r="H114" s="23">
        <v>-25</v>
      </c>
      <c r="I114" s="23">
        <v>32</v>
      </c>
      <c r="J114" s="53">
        <f t="shared" si="1"/>
        <v>1.2905650403482254E-3</v>
      </c>
      <c r="K114" s="23">
        <v>3358</v>
      </c>
      <c r="L114" s="23" t="s">
        <v>240</v>
      </c>
      <c r="M114" s="27">
        <v>45482</v>
      </c>
      <c r="P114" s="22"/>
    </row>
    <row r="115" spans="1:16" x14ac:dyDescent="0.3">
      <c r="A115" s="12" t="s">
        <v>60</v>
      </c>
      <c r="B115" s="24">
        <v>24</v>
      </c>
      <c r="C115" s="24">
        <v>46</v>
      </c>
      <c r="D115" s="24">
        <v>12</v>
      </c>
      <c r="E115" s="24" t="s">
        <v>202</v>
      </c>
      <c r="F115" s="24">
        <v>2000</v>
      </c>
      <c r="G115" s="24">
        <v>45</v>
      </c>
      <c r="H115" s="24">
        <v>64</v>
      </c>
      <c r="I115" s="24">
        <v>-32</v>
      </c>
      <c r="J115" s="53">
        <f t="shared" si="1"/>
        <v>1.2389424387342963E-3</v>
      </c>
      <c r="K115" s="24">
        <v>3026</v>
      </c>
      <c r="L115" s="24" t="s">
        <v>264</v>
      </c>
      <c r="M115" s="25">
        <v>45311</v>
      </c>
      <c r="P115" s="22"/>
    </row>
    <row r="116" spans="1:16" x14ac:dyDescent="0.3">
      <c r="A116" s="9" t="s">
        <v>59</v>
      </c>
      <c r="B116" s="23">
        <v>24</v>
      </c>
      <c r="C116" s="26">
        <v>-23</v>
      </c>
      <c r="D116" s="40">
        <v>3</v>
      </c>
      <c r="E116" s="40" t="s">
        <v>202</v>
      </c>
      <c r="F116" s="40">
        <v>8000</v>
      </c>
      <c r="G116" s="23">
        <v>130</v>
      </c>
      <c r="H116" s="23"/>
      <c r="I116" s="23">
        <v>-23</v>
      </c>
      <c r="J116" s="53">
        <f t="shared" si="1"/>
        <v>1.2389424387342963E-3</v>
      </c>
      <c r="K116" s="23">
        <v>4116</v>
      </c>
      <c r="L116" s="23" t="s">
        <v>251</v>
      </c>
      <c r="M116" s="27">
        <v>45416</v>
      </c>
      <c r="P116" s="22"/>
    </row>
    <row r="117" spans="1:16" x14ac:dyDescent="0.3">
      <c r="A117" s="12" t="s">
        <v>58</v>
      </c>
      <c r="B117" s="24">
        <v>23</v>
      </c>
      <c r="C117" s="28">
        <v>-20</v>
      </c>
      <c r="D117" s="41">
        <v>1</v>
      </c>
      <c r="E117" s="41" t="s">
        <v>202</v>
      </c>
      <c r="F117" s="41">
        <v>23000</v>
      </c>
      <c r="G117" s="24">
        <v>-48</v>
      </c>
      <c r="H117" s="24">
        <v>-58</v>
      </c>
      <c r="I117" s="24">
        <v>-81</v>
      </c>
      <c r="J117" s="53">
        <f t="shared" si="1"/>
        <v>1.1873198371203674E-3</v>
      </c>
      <c r="K117" s="24">
        <v>2259</v>
      </c>
      <c r="L117" s="24" t="s">
        <v>215</v>
      </c>
      <c r="M117" s="25">
        <v>45506</v>
      </c>
      <c r="P117" s="22"/>
    </row>
    <row r="118" spans="1:16" x14ac:dyDescent="0.3">
      <c r="A118" s="9" t="s">
        <v>57</v>
      </c>
      <c r="B118" s="23">
        <v>22</v>
      </c>
      <c r="C118" s="26">
        <v>-22</v>
      </c>
      <c r="D118" s="23">
        <v>2</v>
      </c>
      <c r="E118" s="23" t="s">
        <v>202</v>
      </c>
      <c r="F118" s="23">
        <v>11000</v>
      </c>
      <c r="G118" s="23">
        <v>326</v>
      </c>
      <c r="H118" s="23"/>
      <c r="I118" s="23">
        <v>780</v>
      </c>
      <c r="J118" s="53">
        <f t="shared" si="1"/>
        <v>1.1356972355064383E-3</v>
      </c>
      <c r="K118" s="23">
        <v>5369</v>
      </c>
      <c r="L118" s="23" t="s">
        <v>256</v>
      </c>
      <c r="M118" s="27">
        <v>45414</v>
      </c>
      <c r="P118" s="22"/>
    </row>
    <row r="119" spans="1:16" x14ac:dyDescent="0.3">
      <c r="A119" s="12" t="s">
        <v>56</v>
      </c>
      <c r="B119" s="24">
        <v>21</v>
      </c>
      <c r="C119" s="28">
        <v>-21</v>
      </c>
      <c r="D119" s="24">
        <v>27</v>
      </c>
      <c r="E119" s="24" t="s">
        <v>202</v>
      </c>
      <c r="F119" s="24">
        <v>778</v>
      </c>
      <c r="G119" s="24">
        <v>54</v>
      </c>
      <c r="H119" s="24">
        <v>71</v>
      </c>
      <c r="I119" s="24">
        <v>176</v>
      </c>
      <c r="J119" s="53">
        <f t="shared" si="1"/>
        <v>1.0840746338925094E-3</v>
      </c>
      <c r="K119" s="24">
        <v>8741</v>
      </c>
      <c r="L119" s="24" t="s">
        <v>229</v>
      </c>
      <c r="M119" s="25">
        <v>45395</v>
      </c>
      <c r="P119" s="22"/>
    </row>
    <row r="120" spans="1:16" x14ac:dyDescent="0.3">
      <c r="A120" s="9" t="s">
        <v>55</v>
      </c>
      <c r="B120" s="23">
        <v>20</v>
      </c>
      <c r="C120" s="26">
        <v>-20</v>
      </c>
      <c r="D120" s="23">
        <v>18</v>
      </c>
      <c r="E120" s="23" t="s">
        <v>202</v>
      </c>
      <c r="F120" s="23">
        <v>1111</v>
      </c>
      <c r="G120" s="23">
        <v>95</v>
      </c>
      <c r="H120" s="23"/>
      <c r="I120" s="23">
        <v>900</v>
      </c>
      <c r="J120" s="53">
        <f t="shared" si="1"/>
        <v>1.0324520322785803E-3</v>
      </c>
      <c r="K120" s="23">
        <v>1782</v>
      </c>
      <c r="L120" s="23" t="s">
        <v>247</v>
      </c>
      <c r="M120" s="27">
        <v>45506</v>
      </c>
      <c r="P120" s="22"/>
    </row>
    <row r="121" spans="1:16" x14ac:dyDescent="0.3">
      <c r="A121" s="12" t="s">
        <v>54</v>
      </c>
      <c r="B121" s="24">
        <v>16</v>
      </c>
      <c r="C121" s="28">
        <v>-16</v>
      </c>
      <c r="D121" s="24">
        <v>1</v>
      </c>
      <c r="E121" s="24" t="s">
        <v>202</v>
      </c>
      <c r="F121" s="24">
        <v>16000</v>
      </c>
      <c r="G121" s="24">
        <v>10</v>
      </c>
      <c r="H121" s="24">
        <v>-16</v>
      </c>
      <c r="I121" s="24"/>
      <c r="J121" s="53">
        <f t="shared" si="1"/>
        <v>8.2596162582286429E-4</v>
      </c>
      <c r="K121" s="24">
        <v>3250</v>
      </c>
      <c r="L121" s="24" t="s">
        <v>265</v>
      </c>
      <c r="M121" s="25">
        <v>45506</v>
      </c>
      <c r="P121" s="22"/>
    </row>
    <row r="122" spans="1:16" x14ac:dyDescent="0.3">
      <c r="A122" s="9" t="s">
        <v>53</v>
      </c>
      <c r="B122" s="23">
        <v>14</v>
      </c>
      <c r="C122" s="26">
        <v>-14</v>
      </c>
      <c r="D122" s="23">
        <v>1</v>
      </c>
      <c r="E122" s="23" t="s">
        <v>202</v>
      </c>
      <c r="F122" s="23">
        <v>14000</v>
      </c>
      <c r="G122" s="23"/>
      <c r="H122" s="23"/>
      <c r="I122" s="23">
        <v>90</v>
      </c>
      <c r="J122" s="53">
        <f t="shared" si="1"/>
        <v>7.2271642259500617E-4</v>
      </c>
      <c r="K122" s="23">
        <v>354</v>
      </c>
      <c r="L122" s="23">
        <v>1</v>
      </c>
      <c r="M122" s="27">
        <v>45326</v>
      </c>
      <c r="P122" s="22"/>
    </row>
    <row r="123" spans="1:16" x14ac:dyDescent="0.3">
      <c r="A123" s="12" t="s">
        <v>52</v>
      </c>
      <c r="B123" s="24">
        <v>12</v>
      </c>
      <c r="C123" s="28">
        <v>-11</v>
      </c>
      <c r="D123" s="42">
        <v>2</v>
      </c>
      <c r="E123" s="42" t="s">
        <v>202</v>
      </c>
      <c r="F123" s="42">
        <v>6000</v>
      </c>
      <c r="G123" s="24">
        <v>-23</v>
      </c>
      <c r="H123" s="24">
        <v>7</v>
      </c>
      <c r="I123" s="24">
        <v>33</v>
      </c>
      <c r="J123" s="53">
        <f t="shared" si="1"/>
        <v>6.1947121936714816E-4</v>
      </c>
      <c r="K123" s="24">
        <v>4150</v>
      </c>
      <c r="L123" s="24" t="s">
        <v>234</v>
      </c>
      <c r="M123" s="25">
        <v>45506</v>
      </c>
      <c r="P123" s="22"/>
    </row>
    <row r="124" spans="1:16" x14ac:dyDescent="0.3">
      <c r="A124" s="9" t="s">
        <v>51</v>
      </c>
      <c r="B124" s="23">
        <v>12</v>
      </c>
      <c r="C124" s="26">
        <v>-12</v>
      </c>
      <c r="D124" s="23">
        <v>10</v>
      </c>
      <c r="E124" s="23" t="s">
        <v>202</v>
      </c>
      <c r="F124" s="23">
        <v>1200</v>
      </c>
      <c r="G124" s="23"/>
      <c r="H124" s="23"/>
      <c r="I124" s="23">
        <v>552</v>
      </c>
      <c r="J124" s="53">
        <f t="shared" si="1"/>
        <v>6.1947121936714816E-4</v>
      </c>
      <c r="K124" s="23">
        <v>4739</v>
      </c>
      <c r="L124" s="23" t="s">
        <v>258</v>
      </c>
      <c r="M124" s="27">
        <v>45553</v>
      </c>
      <c r="P124" s="22"/>
    </row>
    <row r="125" spans="1:16" x14ac:dyDescent="0.3">
      <c r="A125" s="12" t="s">
        <v>50</v>
      </c>
      <c r="B125" s="24">
        <v>12</v>
      </c>
      <c r="C125" s="28">
        <v>-12</v>
      </c>
      <c r="D125" s="24">
        <v>1</v>
      </c>
      <c r="E125" s="24" t="s">
        <v>202</v>
      </c>
      <c r="F125" s="24">
        <v>12000</v>
      </c>
      <c r="G125" s="24">
        <v>240</v>
      </c>
      <c r="H125" s="24"/>
      <c r="I125" s="24">
        <v>1061</v>
      </c>
      <c r="J125" s="53">
        <f t="shared" si="1"/>
        <v>6.1947121936714816E-4</v>
      </c>
      <c r="K125" s="24">
        <v>3649</v>
      </c>
      <c r="L125" s="24">
        <v>1</v>
      </c>
      <c r="M125" s="24">
        <v>12</v>
      </c>
      <c r="P125" s="22"/>
    </row>
    <row r="126" spans="1:16" x14ac:dyDescent="0.3">
      <c r="A126" s="37" t="s">
        <v>49</v>
      </c>
      <c r="B126" s="38">
        <v>11</v>
      </c>
      <c r="C126" s="26">
        <v>-11</v>
      </c>
      <c r="D126" s="38">
        <v>1</v>
      </c>
      <c r="E126" s="38" t="s">
        <v>202</v>
      </c>
      <c r="F126" s="38">
        <v>11000</v>
      </c>
      <c r="G126" s="38">
        <v>33</v>
      </c>
      <c r="H126" s="38"/>
      <c r="I126" s="38">
        <v>2</v>
      </c>
      <c r="J126" s="53">
        <f t="shared" si="1"/>
        <v>5.6784861775321916E-4</v>
      </c>
      <c r="K126" s="38">
        <v>16868</v>
      </c>
      <c r="L126" s="38">
        <v>1</v>
      </c>
      <c r="M126" s="38" t="s">
        <v>281</v>
      </c>
      <c r="P126" s="22"/>
    </row>
    <row r="127" spans="1:16" x14ac:dyDescent="0.3">
      <c r="A127" s="12" t="s">
        <v>48</v>
      </c>
      <c r="B127" s="24">
        <v>9</v>
      </c>
      <c r="C127" s="28">
        <v>-9</v>
      </c>
      <c r="D127" s="24">
        <v>28</v>
      </c>
      <c r="E127" s="24" t="s">
        <v>202</v>
      </c>
      <c r="F127" s="24">
        <v>321</v>
      </c>
      <c r="G127" s="24"/>
      <c r="H127" s="24"/>
      <c r="I127" s="24">
        <v>101</v>
      </c>
      <c r="J127" s="53">
        <f t="shared" si="1"/>
        <v>4.6460341452536115E-4</v>
      </c>
      <c r="K127" s="24">
        <v>12277</v>
      </c>
      <c r="L127" s="24" t="s">
        <v>233</v>
      </c>
      <c r="M127" s="25">
        <v>45522</v>
      </c>
      <c r="P127" s="22"/>
    </row>
    <row r="128" spans="1:16" x14ac:dyDescent="0.3">
      <c r="A128" s="37" t="s">
        <v>45</v>
      </c>
      <c r="B128" s="38">
        <v>8</v>
      </c>
      <c r="C128" s="26">
        <v>-7</v>
      </c>
      <c r="D128" s="38">
        <v>0</v>
      </c>
      <c r="E128" s="38" t="s">
        <v>202</v>
      </c>
      <c r="F128" s="38"/>
      <c r="G128" s="38"/>
      <c r="H128" s="38"/>
      <c r="I128" s="38">
        <v>162</v>
      </c>
      <c r="J128" s="53">
        <f t="shared" si="1"/>
        <v>4.1298081291143215E-4</v>
      </c>
      <c r="K128" s="38"/>
      <c r="L128" s="38">
        <v>1</v>
      </c>
      <c r="M128" s="38" t="s">
        <v>281</v>
      </c>
      <c r="P128" s="22"/>
    </row>
    <row r="129" spans="1:16" x14ac:dyDescent="0.3">
      <c r="A129" s="12" t="s">
        <v>44</v>
      </c>
      <c r="B129" s="24">
        <v>8</v>
      </c>
      <c r="C129" s="28">
        <v>-8</v>
      </c>
      <c r="D129" s="24">
        <v>0</v>
      </c>
      <c r="E129" s="24" t="s">
        <v>202</v>
      </c>
      <c r="F129" s="24"/>
      <c r="G129" s="24"/>
      <c r="H129" s="24"/>
      <c r="I129" s="24">
        <v>-56</v>
      </c>
      <c r="J129" s="53">
        <f t="shared" si="1"/>
        <v>4.1298081291143215E-4</v>
      </c>
      <c r="K129" s="24">
        <v>4303</v>
      </c>
      <c r="L129" s="24">
        <v>1</v>
      </c>
      <c r="M129" s="24">
        <v>0</v>
      </c>
      <c r="P129" s="22"/>
    </row>
    <row r="130" spans="1:16" x14ac:dyDescent="0.3">
      <c r="A130" s="37" t="s">
        <v>47</v>
      </c>
      <c r="B130" s="38">
        <v>8</v>
      </c>
      <c r="C130" s="26">
        <v>-8</v>
      </c>
      <c r="D130" s="38">
        <v>2</v>
      </c>
      <c r="E130" s="38" t="s">
        <v>202</v>
      </c>
      <c r="F130" s="38">
        <v>4000</v>
      </c>
      <c r="G130" s="38">
        <v>6</v>
      </c>
      <c r="H130" s="38"/>
      <c r="I130" s="38">
        <v>198</v>
      </c>
      <c r="J130" s="53">
        <f t="shared" si="1"/>
        <v>4.1298081291143215E-4</v>
      </c>
      <c r="K130" s="38">
        <v>11219</v>
      </c>
      <c r="L130" s="38" t="s">
        <v>265</v>
      </c>
      <c r="M130" s="38">
        <v>2</v>
      </c>
      <c r="P130" s="22"/>
    </row>
    <row r="131" spans="1:16" x14ac:dyDescent="0.3">
      <c r="A131" s="12" t="s">
        <v>46</v>
      </c>
      <c r="B131" s="24">
        <v>8</v>
      </c>
      <c r="C131" s="28">
        <v>-8</v>
      </c>
      <c r="D131" s="24">
        <v>3</v>
      </c>
      <c r="E131" s="24" t="s">
        <v>202</v>
      </c>
      <c r="F131" s="24">
        <v>2667</v>
      </c>
      <c r="G131" s="24">
        <v>11</v>
      </c>
      <c r="H131" s="24">
        <v>32</v>
      </c>
      <c r="I131" s="24">
        <v>209</v>
      </c>
      <c r="J131" s="53">
        <f t="shared" ref="J131:J146" si="2">(B131/$B$2)*100</f>
        <v>4.1298081291143215E-4</v>
      </c>
      <c r="K131" s="24">
        <v>12112</v>
      </c>
      <c r="L131" s="24" t="s">
        <v>265</v>
      </c>
      <c r="M131" s="25">
        <v>45326</v>
      </c>
      <c r="P131" s="22"/>
    </row>
    <row r="132" spans="1:16" x14ac:dyDescent="0.3">
      <c r="A132" s="9" t="s">
        <v>43</v>
      </c>
      <c r="B132" s="23">
        <v>6</v>
      </c>
      <c r="C132" s="26">
        <v>-6</v>
      </c>
      <c r="D132" s="23">
        <v>6</v>
      </c>
      <c r="E132" s="23" t="s">
        <v>202</v>
      </c>
      <c r="F132" s="23">
        <v>1000</v>
      </c>
      <c r="G132" s="23"/>
      <c r="H132" s="23"/>
      <c r="I132" s="23">
        <v>253</v>
      </c>
      <c r="J132" s="53">
        <f t="shared" si="2"/>
        <v>3.0973560968357408E-4</v>
      </c>
      <c r="K132" s="23">
        <v>5965</v>
      </c>
      <c r="L132" s="23" t="s">
        <v>215</v>
      </c>
      <c r="M132" s="23">
        <v>20</v>
      </c>
      <c r="P132" s="22"/>
    </row>
    <row r="133" spans="1:16" x14ac:dyDescent="0.3">
      <c r="A133" s="12" t="s">
        <v>42</v>
      </c>
      <c r="B133" s="24">
        <v>6</v>
      </c>
      <c r="C133" s="28">
        <v>-6</v>
      </c>
      <c r="D133" s="24">
        <v>0</v>
      </c>
      <c r="E133" s="24" t="s">
        <v>202</v>
      </c>
      <c r="F133" s="24"/>
      <c r="G133" s="24"/>
      <c r="H133" s="24"/>
      <c r="I133" s="24">
        <v>-48</v>
      </c>
      <c r="J133" s="53">
        <f t="shared" si="2"/>
        <v>3.0973560968357408E-4</v>
      </c>
      <c r="K133" s="24">
        <v>8282</v>
      </c>
      <c r="L133" s="24" t="s">
        <v>215</v>
      </c>
      <c r="M133" s="25">
        <v>45522</v>
      </c>
      <c r="P133" s="22"/>
    </row>
    <row r="134" spans="1:16" x14ac:dyDescent="0.3">
      <c r="A134" s="37" t="s">
        <v>41</v>
      </c>
      <c r="B134" s="38">
        <v>5</v>
      </c>
      <c r="C134" s="26">
        <v>-5</v>
      </c>
      <c r="D134" s="38">
        <v>2</v>
      </c>
      <c r="E134" s="38" t="s">
        <v>202</v>
      </c>
      <c r="F134" s="38">
        <v>2500</v>
      </c>
      <c r="G134" s="38"/>
      <c r="H134" s="38"/>
      <c r="I134" s="38"/>
      <c r="J134" s="53">
        <f t="shared" si="2"/>
        <v>2.5811300806964508E-4</v>
      </c>
      <c r="K134" s="38">
        <v>3999</v>
      </c>
      <c r="L134" s="38">
        <v>1</v>
      </c>
      <c r="M134" s="39">
        <v>45326</v>
      </c>
      <c r="P134" s="22"/>
    </row>
    <row r="135" spans="1:16" x14ac:dyDescent="0.3">
      <c r="A135" s="34" t="s">
        <v>38</v>
      </c>
      <c r="B135" s="35">
        <v>3</v>
      </c>
      <c r="C135" s="35">
        <v>11440</v>
      </c>
      <c r="D135" s="35">
        <v>0</v>
      </c>
      <c r="E135" s="35" t="s">
        <v>202</v>
      </c>
      <c r="F135" s="35"/>
      <c r="G135" s="35"/>
      <c r="H135" s="35"/>
      <c r="I135" s="35">
        <v>-66</v>
      </c>
      <c r="J135" s="53">
        <f t="shared" si="2"/>
        <v>1.5486780484178704E-4</v>
      </c>
      <c r="K135" s="35">
        <v>4022</v>
      </c>
      <c r="L135" s="35">
        <v>1</v>
      </c>
      <c r="M135" s="35" t="s">
        <v>281</v>
      </c>
      <c r="P135" s="22"/>
    </row>
    <row r="136" spans="1:16" x14ac:dyDescent="0.3">
      <c r="A136" s="9" t="s">
        <v>39</v>
      </c>
      <c r="B136" s="23">
        <v>3</v>
      </c>
      <c r="C136" s="26">
        <v>-3</v>
      </c>
      <c r="D136" s="23">
        <v>1</v>
      </c>
      <c r="E136" s="23" t="s">
        <v>202</v>
      </c>
      <c r="F136" s="23">
        <v>3000</v>
      </c>
      <c r="G136" s="23"/>
      <c r="H136" s="23"/>
      <c r="I136" s="23">
        <v>-5</v>
      </c>
      <c r="J136" s="53">
        <f t="shared" si="2"/>
        <v>1.5486780484178704E-4</v>
      </c>
      <c r="K136" s="23">
        <v>14080</v>
      </c>
      <c r="L136" s="23">
        <v>1</v>
      </c>
      <c r="M136" s="27">
        <v>45558</v>
      </c>
      <c r="P136" s="22"/>
    </row>
    <row r="137" spans="1:16" x14ac:dyDescent="0.3">
      <c r="A137" s="12" t="s">
        <v>40</v>
      </c>
      <c r="B137" s="24">
        <v>3</v>
      </c>
      <c r="C137" s="24">
        <v>0</v>
      </c>
      <c r="D137" s="24">
        <v>0</v>
      </c>
      <c r="E137" s="24" t="s">
        <v>202</v>
      </c>
      <c r="F137" s="24"/>
      <c r="G137" s="24"/>
      <c r="H137" s="24"/>
      <c r="I137" s="24"/>
      <c r="J137" s="53">
        <f t="shared" si="2"/>
        <v>1.5486780484178704E-4</v>
      </c>
      <c r="K137" s="24">
        <v>4320</v>
      </c>
      <c r="L137" s="24" t="s">
        <v>215</v>
      </c>
      <c r="M137" s="25">
        <v>45506</v>
      </c>
      <c r="P137" s="22"/>
    </row>
    <row r="138" spans="1:16" x14ac:dyDescent="0.3">
      <c r="A138" s="9" t="s">
        <v>37</v>
      </c>
      <c r="B138" s="23">
        <v>2</v>
      </c>
      <c r="C138" s="26">
        <v>-2</v>
      </c>
      <c r="D138" s="23">
        <v>0</v>
      </c>
      <c r="E138" s="23" t="s">
        <v>202</v>
      </c>
      <c r="F138" s="23"/>
      <c r="G138" s="23">
        <v>-51</v>
      </c>
      <c r="H138" s="23"/>
      <c r="I138" s="23">
        <v>-97</v>
      </c>
      <c r="J138" s="53">
        <f t="shared" si="2"/>
        <v>1.0324520322785804E-4</v>
      </c>
      <c r="K138" s="23"/>
      <c r="L138" s="23" t="s">
        <v>215</v>
      </c>
      <c r="M138" s="23">
        <v>0</v>
      </c>
      <c r="P138" s="22"/>
    </row>
    <row r="139" spans="1:16" x14ac:dyDescent="0.3">
      <c r="A139" s="12" t="s">
        <v>36</v>
      </c>
      <c r="B139" s="24">
        <v>2</v>
      </c>
      <c r="C139" s="28">
        <v>-2</v>
      </c>
      <c r="D139" s="24">
        <v>0</v>
      </c>
      <c r="E139" s="24" t="s">
        <v>202</v>
      </c>
      <c r="F139" s="24"/>
      <c r="G139" s="24">
        <v>25</v>
      </c>
      <c r="H139" s="24"/>
      <c r="I139" s="24">
        <v>73</v>
      </c>
      <c r="J139" s="53">
        <f t="shared" si="2"/>
        <v>1.0324520322785804E-4</v>
      </c>
      <c r="K139" s="24">
        <v>13850</v>
      </c>
      <c r="L139" s="24">
        <v>1</v>
      </c>
      <c r="M139" s="25">
        <v>45326</v>
      </c>
      <c r="P139" s="22"/>
    </row>
    <row r="140" spans="1:16" x14ac:dyDescent="0.3">
      <c r="A140" s="9" t="s">
        <v>35</v>
      </c>
      <c r="B140" s="23">
        <v>2</v>
      </c>
      <c r="C140" s="26">
        <v>-2</v>
      </c>
      <c r="D140" s="23">
        <v>0</v>
      </c>
      <c r="E140" s="23" t="s">
        <v>279</v>
      </c>
      <c r="F140" s="23"/>
      <c r="G140" s="23">
        <v>105</v>
      </c>
      <c r="H140" s="23"/>
      <c r="I140" s="23">
        <v>-89</v>
      </c>
      <c r="J140" s="53">
        <f t="shared" si="2"/>
        <v>1.0324520322785804E-4</v>
      </c>
      <c r="K140" s="23">
        <v>2022</v>
      </c>
      <c r="L140" s="23">
        <v>1</v>
      </c>
      <c r="M140" s="27">
        <v>45438</v>
      </c>
      <c r="P140" s="22"/>
    </row>
    <row r="141" spans="1:16" x14ac:dyDescent="0.3">
      <c r="A141" s="12" t="s">
        <v>34</v>
      </c>
      <c r="B141" s="24">
        <v>1</v>
      </c>
      <c r="C141" s="28">
        <v>-1</v>
      </c>
      <c r="D141" s="24">
        <v>0</v>
      </c>
      <c r="E141" s="24" t="s">
        <v>202</v>
      </c>
      <c r="F141" s="24"/>
      <c r="G141" s="24"/>
      <c r="H141" s="24"/>
      <c r="I141" s="24"/>
      <c r="J141" s="53">
        <f t="shared" si="2"/>
        <v>5.1622601613929018E-5</v>
      </c>
      <c r="K141" s="24">
        <v>2515</v>
      </c>
      <c r="L141" s="24">
        <v>1</v>
      </c>
      <c r="M141" s="24" t="s">
        <v>281</v>
      </c>
      <c r="P141" s="22"/>
    </row>
    <row r="142" spans="1:16" x14ac:dyDescent="0.3">
      <c r="A142" s="9" t="s">
        <v>33</v>
      </c>
      <c r="B142" s="23">
        <v>1</v>
      </c>
      <c r="C142" s="26">
        <v>-1</v>
      </c>
      <c r="D142" s="23">
        <v>0</v>
      </c>
      <c r="E142" s="23" t="s">
        <v>202</v>
      </c>
      <c r="F142" s="23"/>
      <c r="G142" s="23">
        <v>12</v>
      </c>
      <c r="H142" s="23"/>
      <c r="I142" s="23"/>
      <c r="J142" s="53">
        <f t="shared" si="2"/>
        <v>5.1622601613929018E-5</v>
      </c>
      <c r="K142" s="23">
        <v>8874</v>
      </c>
      <c r="L142" s="23" t="s">
        <v>215</v>
      </c>
      <c r="M142" s="27">
        <v>45477</v>
      </c>
      <c r="P142" s="22"/>
    </row>
    <row r="143" spans="1:16" x14ac:dyDescent="0.3">
      <c r="A143" s="34" t="s">
        <v>32</v>
      </c>
      <c r="B143" s="35">
        <v>1</v>
      </c>
      <c r="C143" s="28">
        <v>-1</v>
      </c>
      <c r="D143" s="35">
        <v>0</v>
      </c>
      <c r="E143" s="35" t="s">
        <v>202</v>
      </c>
      <c r="F143" s="35"/>
      <c r="G143" s="35">
        <v>-5</v>
      </c>
      <c r="H143" s="35"/>
      <c r="I143" s="35"/>
      <c r="J143" s="53">
        <f t="shared" si="2"/>
        <v>5.1622601613929018E-5</v>
      </c>
      <c r="K143" s="35">
        <v>1926</v>
      </c>
      <c r="L143" s="35">
        <v>1</v>
      </c>
      <c r="M143" s="35" t="s">
        <v>281</v>
      </c>
      <c r="P143" s="22"/>
    </row>
    <row r="144" spans="1:16" x14ac:dyDescent="0.3">
      <c r="A144" s="9" t="s">
        <v>31</v>
      </c>
      <c r="B144" s="23">
        <v>1</v>
      </c>
      <c r="C144" s="26">
        <v>-1</v>
      </c>
      <c r="D144" s="23">
        <v>0</v>
      </c>
      <c r="E144" s="23" t="s">
        <v>202</v>
      </c>
      <c r="F144" s="23"/>
      <c r="G144" s="23">
        <v>206</v>
      </c>
      <c r="H144" s="23"/>
      <c r="I144" s="23"/>
      <c r="J144" s="53">
        <f t="shared" si="2"/>
        <v>5.1622601613929018E-5</v>
      </c>
      <c r="K144" s="23">
        <v>8773</v>
      </c>
      <c r="L144" s="23">
        <v>1</v>
      </c>
      <c r="M144" s="23">
        <v>0</v>
      </c>
      <c r="P144" s="22"/>
    </row>
    <row r="145" spans="1:16" x14ac:dyDescent="0.3">
      <c r="A145" s="34" t="s">
        <v>30</v>
      </c>
      <c r="B145" s="35">
        <v>1</v>
      </c>
      <c r="C145" s="28">
        <v>-1</v>
      </c>
      <c r="D145" s="35">
        <v>0</v>
      </c>
      <c r="E145" s="35" t="s">
        <v>202</v>
      </c>
      <c r="F145" s="35"/>
      <c r="G145" s="35"/>
      <c r="H145" s="35"/>
      <c r="I145" s="35"/>
      <c r="J145" s="53">
        <f t="shared" si="2"/>
        <v>5.1622601613929018E-5</v>
      </c>
      <c r="K145" s="35">
        <v>3766</v>
      </c>
      <c r="L145" s="35">
        <v>1</v>
      </c>
      <c r="M145" s="35" t="s">
        <v>281</v>
      </c>
      <c r="P145" s="22"/>
    </row>
    <row r="146" spans="1:16" x14ac:dyDescent="0.3">
      <c r="A146" s="18" t="s">
        <v>29</v>
      </c>
      <c r="B146" s="43">
        <v>1</v>
      </c>
      <c r="C146" s="43">
        <v>23</v>
      </c>
      <c r="D146" s="43">
        <v>0</v>
      </c>
      <c r="E146" s="43" t="s">
        <v>202</v>
      </c>
      <c r="F146" s="43"/>
      <c r="G146" s="43">
        <v>-48</v>
      </c>
      <c r="H146" s="43"/>
      <c r="I146" s="43"/>
      <c r="J146" s="53">
        <f t="shared" si="2"/>
        <v>5.1622601613929018E-5</v>
      </c>
      <c r="K146" s="43"/>
      <c r="L146" s="43"/>
      <c r="M146" s="44">
        <v>45506</v>
      </c>
      <c r="N146" s="30"/>
      <c r="O146" s="30"/>
      <c r="P146" s="31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98C4-2C74-4816-A247-F3129DBAAF16}">
  <dimension ref="A1:F109"/>
  <sheetViews>
    <sheetView showGridLines="0" workbookViewId="0">
      <selection activeCell="O13" sqref="O13"/>
    </sheetView>
  </sheetViews>
  <sheetFormatPr defaultRowHeight="14.4" x14ac:dyDescent="0.3"/>
  <cols>
    <col min="1" max="1" width="35.5546875" style="1" bestFit="1" customWidth="1"/>
    <col min="2" max="6" width="14.88671875" style="1" bestFit="1" customWidth="1"/>
    <col min="7" max="16384" width="8.88671875" style="1"/>
  </cols>
  <sheetData>
    <row r="1" spans="1:6" x14ac:dyDescent="0.3">
      <c r="A1" s="16" t="s">
        <v>282</v>
      </c>
      <c r="B1" s="15" t="s">
        <v>283</v>
      </c>
      <c r="C1" s="15" t="s">
        <v>284</v>
      </c>
      <c r="D1" s="15" t="s">
        <v>285</v>
      </c>
      <c r="E1" s="15" t="s">
        <v>286</v>
      </c>
      <c r="F1" s="14" t="s">
        <v>287</v>
      </c>
    </row>
    <row r="2" spans="1:6" x14ac:dyDescent="0.3">
      <c r="A2" s="9" t="s">
        <v>173</v>
      </c>
      <c r="B2" s="13">
        <v>2604819</v>
      </c>
      <c r="C2" s="13">
        <v>1925198</v>
      </c>
      <c r="D2" s="13">
        <v>2767787</v>
      </c>
      <c r="E2" s="13">
        <v>2701839</v>
      </c>
      <c r="F2" s="13">
        <v>2042856</v>
      </c>
    </row>
    <row r="3" spans="1:6" x14ac:dyDescent="0.3">
      <c r="A3" s="12" t="s">
        <v>168</v>
      </c>
      <c r="B3" s="11">
        <v>558905</v>
      </c>
      <c r="C3" s="11">
        <v>436866</v>
      </c>
      <c r="D3" s="11">
        <v>667684</v>
      </c>
      <c r="E3" s="11">
        <v>596053</v>
      </c>
      <c r="F3" s="10">
        <v>502059</v>
      </c>
    </row>
    <row r="4" spans="1:6" x14ac:dyDescent="0.3">
      <c r="A4" s="9" t="s">
        <v>78</v>
      </c>
      <c r="B4" s="8">
        <v>498350</v>
      </c>
      <c r="C4" s="8">
        <v>388401</v>
      </c>
      <c r="D4" s="8">
        <v>521760</v>
      </c>
      <c r="E4" s="8">
        <v>489824</v>
      </c>
      <c r="F4" s="6">
        <v>429660</v>
      </c>
    </row>
    <row r="5" spans="1:6" x14ac:dyDescent="0.3">
      <c r="A5" s="12" t="s">
        <v>170</v>
      </c>
      <c r="B5" s="11">
        <v>243964</v>
      </c>
      <c r="C5" s="11">
        <v>194100</v>
      </c>
      <c r="D5" s="11">
        <v>274583</v>
      </c>
      <c r="E5" s="11">
        <v>254704</v>
      </c>
      <c r="F5" s="10">
        <v>213085</v>
      </c>
    </row>
    <row r="6" spans="1:6" x14ac:dyDescent="0.3">
      <c r="A6" s="9" t="s">
        <v>143</v>
      </c>
      <c r="B6" s="8">
        <v>238112</v>
      </c>
      <c r="C6" s="8">
        <v>211486</v>
      </c>
      <c r="D6" s="8">
        <v>355025</v>
      </c>
      <c r="E6" s="8">
        <v>288188</v>
      </c>
      <c r="F6" s="6">
        <v>169528</v>
      </c>
    </row>
    <row r="7" spans="1:6" x14ac:dyDescent="0.3">
      <c r="A7" s="12" t="s">
        <v>157</v>
      </c>
      <c r="B7" s="11">
        <v>107827</v>
      </c>
      <c r="C7" s="11">
        <v>91981</v>
      </c>
      <c r="D7" s="11">
        <v>117718</v>
      </c>
      <c r="E7" s="11">
        <v>138752</v>
      </c>
      <c r="F7" s="10">
        <v>119121</v>
      </c>
    </row>
    <row r="8" spans="1:6" x14ac:dyDescent="0.3">
      <c r="A8" s="9" t="s">
        <v>158</v>
      </c>
      <c r="B8" s="8">
        <v>127644</v>
      </c>
      <c r="C8" s="8">
        <v>47899</v>
      </c>
      <c r="D8" s="8">
        <v>63956</v>
      </c>
      <c r="E8" s="8">
        <v>81089</v>
      </c>
      <c r="F8" s="6">
        <v>70069</v>
      </c>
    </row>
    <row r="9" spans="1:6" x14ac:dyDescent="0.3">
      <c r="A9" s="12" t="s">
        <v>164</v>
      </c>
      <c r="B9" s="11">
        <v>111529</v>
      </c>
      <c r="C9" s="11">
        <v>84570</v>
      </c>
      <c r="D9" s="11">
        <v>104874</v>
      </c>
      <c r="E9" s="11">
        <v>105928</v>
      </c>
      <c r="F9" s="10">
        <v>67613</v>
      </c>
    </row>
    <row r="10" spans="1:6" x14ac:dyDescent="0.3">
      <c r="A10" s="9" t="s">
        <v>167</v>
      </c>
      <c r="B10" s="8">
        <v>70644</v>
      </c>
      <c r="C10" s="8">
        <v>56435</v>
      </c>
      <c r="D10" s="8">
        <v>74410</v>
      </c>
      <c r="E10" s="8">
        <v>96606</v>
      </c>
      <c r="F10" s="6">
        <v>57978</v>
      </c>
    </row>
    <row r="11" spans="1:6" x14ac:dyDescent="0.3">
      <c r="A11" s="12" t="s">
        <v>112</v>
      </c>
      <c r="B11" s="11">
        <v>80555</v>
      </c>
      <c r="C11" s="11">
        <v>53553</v>
      </c>
      <c r="D11" s="11">
        <v>62825</v>
      </c>
      <c r="E11" s="11">
        <v>68123</v>
      </c>
      <c r="F11" s="10">
        <v>51837</v>
      </c>
    </row>
    <row r="12" spans="1:6" x14ac:dyDescent="0.3">
      <c r="A12" s="9" t="s">
        <v>160</v>
      </c>
      <c r="B12" s="8">
        <v>152825</v>
      </c>
      <c r="C12" s="8">
        <v>87002</v>
      </c>
      <c r="D12" s="8">
        <v>87168</v>
      </c>
      <c r="E12" s="8">
        <v>66628</v>
      </c>
      <c r="F12" s="6">
        <v>49908</v>
      </c>
    </row>
    <row r="13" spans="1:6" x14ac:dyDescent="0.3">
      <c r="A13" s="12" t="s">
        <v>144</v>
      </c>
      <c r="B13" s="11">
        <v>84665</v>
      </c>
      <c r="C13" s="11">
        <v>48702</v>
      </c>
      <c r="D13" s="11">
        <v>65768</v>
      </c>
      <c r="E13" s="11">
        <v>64281</v>
      </c>
      <c r="F13" s="10">
        <v>43377</v>
      </c>
    </row>
    <row r="14" spans="1:6" x14ac:dyDescent="0.3">
      <c r="A14" s="9" t="s">
        <v>169</v>
      </c>
      <c r="B14" s="8">
        <v>37425</v>
      </c>
      <c r="C14" s="8">
        <v>30735</v>
      </c>
      <c r="D14" s="8">
        <v>61725</v>
      </c>
      <c r="E14" s="8">
        <v>64758</v>
      </c>
      <c r="F14" s="7">
        <v>40810</v>
      </c>
    </row>
    <row r="15" spans="1:6" x14ac:dyDescent="0.3">
      <c r="A15" s="12" t="s">
        <v>102</v>
      </c>
      <c r="B15" s="11">
        <v>54265</v>
      </c>
      <c r="C15" s="11">
        <v>36885</v>
      </c>
      <c r="D15" s="11">
        <v>56316</v>
      </c>
      <c r="E15" s="11">
        <v>50934</v>
      </c>
      <c r="F15" s="10">
        <v>37677</v>
      </c>
    </row>
    <row r="16" spans="1:6" x14ac:dyDescent="0.3">
      <c r="A16" s="9" t="s">
        <v>116</v>
      </c>
      <c r="B16" s="8">
        <v>32063</v>
      </c>
      <c r="C16" s="8">
        <v>18058</v>
      </c>
      <c r="D16" s="8">
        <v>53064</v>
      </c>
      <c r="E16" s="8">
        <v>55265</v>
      </c>
      <c r="F16" s="6">
        <v>28354</v>
      </c>
    </row>
    <row r="17" spans="1:6" x14ac:dyDescent="0.3">
      <c r="A17" s="12" t="s">
        <v>162</v>
      </c>
      <c r="B17" s="11">
        <v>23974</v>
      </c>
      <c r="C17" s="11">
        <v>18043</v>
      </c>
      <c r="D17" s="11">
        <v>27385</v>
      </c>
      <c r="E17" s="11">
        <v>30021</v>
      </c>
      <c r="F17" s="10">
        <v>26201</v>
      </c>
    </row>
    <row r="18" spans="1:6" x14ac:dyDescent="0.3">
      <c r="A18" s="9" t="s">
        <v>155</v>
      </c>
      <c r="B18" s="8">
        <v>26065</v>
      </c>
      <c r="C18" s="8">
        <v>20787</v>
      </c>
      <c r="D18" s="8">
        <v>27812</v>
      </c>
      <c r="E18" s="8">
        <v>27243</v>
      </c>
      <c r="F18" s="6">
        <v>25046</v>
      </c>
    </row>
    <row r="19" spans="1:6" x14ac:dyDescent="0.3">
      <c r="A19" s="12" t="s">
        <v>120</v>
      </c>
      <c r="B19" s="11">
        <v>3157</v>
      </c>
      <c r="C19" s="11">
        <v>2788</v>
      </c>
      <c r="D19" s="11">
        <v>3151</v>
      </c>
      <c r="E19" s="11">
        <v>23575</v>
      </c>
      <c r="F19" s="10">
        <v>21863</v>
      </c>
    </row>
    <row r="20" spans="1:6" x14ac:dyDescent="0.3">
      <c r="A20" s="9" t="s">
        <v>38</v>
      </c>
      <c r="B20" s="7">
        <v>16319</v>
      </c>
      <c r="C20" s="7">
        <v>15616</v>
      </c>
      <c r="D20" s="7">
        <v>34445</v>
      </c>
      <c r="E20" s="7">
        <v>19629</v>
      </c>
      <c r="F20" s="7">
        <v>11443</v>
      </c>
    </row>
    <row r="21" spans="1:6" x14ac:dyDescent="0.3">
      <c r="A21" s="12" t="s">
        <v>139</v>
      </c>
      <c r="B21" s="11">
        <v>16331</v>
      </c>
      <c r="C21" s="11">
        <v>11851</v>
      </c>
      <c r="D21" s="11">
        <v>14353</v>
      </c>
      <c r="E21" s="11">
        <v>11725</v>
      </c>
      <c r="F21" s="10">
        <v>9994</v>
      </c>
    </row>
    <row r="22" spans="1:6" x14ac:dyDescent="0.3">
      <c r="A22" s="9" t="s">
        <v>172</v>
      </c>
      <c r="B22" s="7">
        <v>15861</v>
      </c>
      <c r="C22" s="7">
        <v>10643</v>
      </c>
      <c r="D22" s="7">
        <v>12416</v>
      </c>
      <c r="E22" s="7">
        <v>14167</v>
      </c>
      <c r="F22" s="7">
        <v>8533</v>
      </c>
    </row>
    <row r="23" spans="1:6" x14ac:dyDescent="0.3">
      <c r="A23" s="12" t="s">
        <v>145</v>
      </c>
      <c r="B23" s="11">
        <v>6306</v>
      </c>
      <c r="C23" s="11">
        <v>4988</v>
      </c>
      <c r="D23" s="11">
        <v>9397</v>
      </c>
      <c r="E23" s="11">
        <v>10414</v>
      </c>
      <c r="F23" s="10">
        <v>8228</v>
      </c>
    </row>
    <row r="24" spans="1:6" x14ac:dyDescent="0.3">
      <c r="A24" s="9" t="s">
        <v>171</v>
      </c>
      <c r="B24" s="8">
        <v>17756</v>
      </c>
      <c r="C24" s="8">
        <v>16772</v>
      </c>
      <c r="D24" s="8">
        <v>19013</v>
      </c>
      <c r="E24" s="8">
        <v>21684</v>
      </c>
      <c r="F24" s="6">
        <v>7892</v>
      </c>
    </row>
    <row r="25" spans="1:6" x14ac:dyDescent="0.3">
      <c r="A25" s="12" t="s">
        <v>138</v>
      </c>
      <c r="B25" s="11">
        <v>3251</v>
      </c>
      <c r="C25" s="11">
        <v>1514</v>
      </c>
      <c r="D25" s="11">
        <v>5822</v>
      </c>
      <c r="E25" s="11">
        <v>7426</v>
      </c>
      <c r="F25" s="10">
        <v>5620</v>
      </c>
    </row>
    <row r="26" spans="1:6" x14ac:dyDescent="0.3">
      <c r="A26" s="9" t="s">
        <v>159</v>
      </c>
      <c r="B26" s="8">
        <v>4278</v>
      </c>
      <c r="C26" s="8">
        <v>3381</v>
      </c>
      <c r="D26" s="8">
        <v>4906</v>
      </c>
      <c r="E26" s="8">
        <v>6059</v>
      </c>
      <c r="F26" s="6">
        <v>4168</v>
      </c>
    </row>
    <row r="27" spans="1:6" x14ac:dyDescent="0.3">
      <c r="A27" s="12" t="s">
        <v>165</v>
      </c>
      <c r="B27" s="11">
        <v>1449</v>
      </c>
      <c r="C27" s="11">
        <v>1577</v>
      </c>
      <c r="D27" s="11">
        <v>2611</v>
      </c>
      <c r="E27" s="11">
        <v>2664</v>
      </c>
      <c r="F27" s="10">
        <v>3996</v>
      </c>
    </row>
    <row r="28" spans="1:6" x14ac:dyDescent="0.3">
      <c r="A28" s="9" t="s">
        <v>135</v>
      </c>
      <c r="B28" s="8">
        <v>1093</v>
      </c>
      <c r="C28" s="8">
        <v>1085</v>
      </c>
      <c r="D28" s="8">
        <v>1938</v>
      </c>
      <c r="E28" s="8">
        <v>2250</v>
      </c>
      <c r="F28" s="6">
        <v>3644</v>
      </c>
    </row>
    <row r="29" spans="1:6" x14ac:dyDescent="0.3">
      <c r="A29" s="12" t="s">
        <v>121</v>
      </c>
      <c r="B29" s="4">
        <v>4679</v>
      </c>
      <c r="C29" s="4">
        <v>3162</v>
      </c>
      <c r="D29" s="4">
        <v>4566</v>
      </c>
      <c r="E29" s="4">
        <v>3077</v>
      </c>
      <c r="F29" s="4">
        <v>3603</v>
      </c>
    </row>
    <row r="30" spans="1:6" x14ac:dyDescent="0.3">
      <c r="A30" s="9" t="s">
        <v>132</v>
      </c>
      <c r="B30" s="8">
        <v>1187</v>
      </c>
      <c r="C30" s="8">
        <v>441</v>
      </c>
      <c r="D30" s="8">
        <v>1787</v>
      </c>
      <c r="E30" s="8">
        <v>3460</v>
      </c>
      <c r="F30" s="6">
        <v>2718</v>
      </c>
    </row>
    <row r="31" spans="1:6" x14ac:dyDescent="0.3">
      <c r="A31" s="12" t="s">
        <v>154</v>
      </c>
      <c r="B31" s="11">
        <v>1084</v>
      </c>
      <c r="C31" s="11">
        <v>1452</v>
      </c>
      <c r="D31" s="11">
        <v>1795</v>
      </c>
      <c r="E31" s="11">
        <v>2333</v>
      </c>
      <c r="F31" s="10">
        <v>1863</v>
      </c>
    </row>
    <row r="32" spans="1:6" x14ac:dyDescent="0.3">
      <c r="A32" s="9" t="s">
        <v>152</v>
      </c>
      <c r="B32" s="8">
        <v>2672</v>
      </c>
      <c r="C32" s="8">
        <v>1087</v>
      </c>
      <c r="D32" s="8">
        <v>1276</v>
      </c>
      <c r="E32" s="8">
        <v>1402</v>
      </c>
      <c r="F32" s="6">
        <v>1726</v>
      </c>
    </row>
    <row r="33" spans="1:6" x14ac:dyDescent="0.3">
      <c r="A33" s="12" t="s">
        <v>100</v>
      </c>
      <c r="B33" s="4">
        <v>110</v>
      </c>
      <c r="C33" s="4">
        <v>346</v>
      </c>
      <c r="D33" s="4">
        <v>1859</v>
      </c>
      <c r="E33" s="4">
        <v>2113</v>
      </c>
      <c r="F33" s="4">
        <v>1657</v>
      </c>
    </row>
    <row r="34" spans="1:6" x14ac:dyDescent="0.3">
      <c r="A34" s="9" t="s">
        <v>118</v>
      </c>
      <c r="B34" s="8">
        <v>197</v>
      </c>
      <c r="C34" s="8">
        <v>246</v>
      </c>
      <c r="D34" s="8">
        <v>776</v>
      </c>
      <c r="E34" s="8">
        <v>1173</v>
      </c>
      <c r="F34" s="6">
        <v>1358</v>
      </c>
    </row>
    <row r="35" spans="1:6" x14ac:dyDescent="0.3">
      <c r="A35" s="12" t="s">
        <v>146</v>
      </c>
      <c r="B35" s="11">
        <v>1330</v>
      </c>
      <c r="C35" s="11">
        <v>1532</v>
      </c>
      <c r="D35" s="11">
        <v>1483</v>
      </c>
      <c r="E35" s="11">
        <v>1393</v>
      </c>
      <c r="F35" s="10">
        <v>1193</v>
      </c>
    </row>
    <row r="36" spans="1:6" x14ac:dyDescent="0.3">
      <c r="A36" s="9" t="s">
        <v>103</v>
      </c>
      <c r="B36" s="8">
        <v>468</v>
      </c>
      <c r="C36" s="8">
        <v>696</v>
      </c>
      <c r="D36" s="8">
        <v>41</v>
      </c>
      <c r="E36" s="8">
        <v>2341</v>
      </c>
      <c r="F36" s="6">
        <v>1140</v>
      </c>
    </row>
    <row r="37" spans="1:6" x14ac:dyDescent="0.3">
      <c r="A37" s="12" t="s">
        <v>137</v>
      </c>
      <c r="B37" s="11">
        <v>2762</v>
      </c>
      <c r="C37" s="11">
        <v>1249</v>
      </c>
      <c r="D37" s="11">
        <v>725</v>
      </c>
      <c r="E37" s="11">
        <v>693</v>
      </c>
      <c r="F37" s="10">
        <v>969</v>
      </c>
    </row>
    <row r="38" spans="1:6" x14ac:dyDescent="0.3">
      <c r="A38" s="9" t="s">
        <v>149</v>
      </c>
      <c r="B38" s="8">
        <v>5403</v>
      </c>
      <c r="C38" s="8">
        <v>4437</v>
      </c>
      <c r="D38" s="8">
        <v>2256</v>
      </c>
      <c r="E38" s="8">
        <v>10143</v>
      </c>
      <c r="F38" s="7">
        <v>944</v>
      </c>
    </row>
    <row r="39" spans="1:6" x14ac:dyDescent="0.3">
      <c r="A39" s="12" t="s">
        <v>148</v>
      </c>
      <c r="B39" s="11">
        <v>1548</v>
      </c>
      <c r="C39" s="11">
        <v>746</v>
      </c>
      <c r="D39" s="11">
        <v>350</v>
      </c>
      <c r="E39" s="11">
        <v>449</v>
      </c>
      <c r="F39" s="10">
        <v>846</v>
      </c>
    </row>
    <row r="40" spans="1:6" x14ac:dyDescent="0.3">
      <c r="A40" s="9" t="s">
        <v>163</v>
      </c>
      <c r="B40" s="8">
        <v>2220</v>
      </c>
      <c r="C40" s="8">
        <v>1170</v>
      </c>
      <c r="D40" s="8">
        <v>2169</v>
      </c>
      <c r="E40" s="8">
        <v>2121</v>
      </c>
      <c r="F40" s="6">
        <v>780</v>
      </c>
    </row>
    <row r="41" spans="1:6" x14ac:dyDescent="0.3">
      <c r="A41" s="12" t="s">
        <v>104</v>
      </c>
      <c r="B41" s="11">
        <v>240</v>
      </c>
      <c r="C41" s="11">
        <v>257</v>
      </c>
      <c r="D41" s="11">
        <v>288</v>
      </c>
      <c r="E41" s="11">
        <v>215</v>
      </c>
      <c r="F41" s="10">
        <v>747</v>
      </c>
    </row>
    <row r="42" spans="1:6" x14ac:dyDescent="0.3">
      <c r="A42" s="9" t="s">
        <v>125</v>
      </c>
      <c r="B42" s="8">
        <v>4941</v>
      </c>
      <c r="C42" s="8">
        <v>315</v>
      </c>
      <c r="D42" s="8">
        <v>1721</v>
      </c>
      <c r="E42" s="8">
        <v>1175</v>
      </c>
      <c r="F42" s="6">
        <v>703</v>
      </c>
    </row>
    <row r="43" spans="1:6" x14ac:dyDescent="0.3">
      <c r="A43" s="12" t="s">
        <v>122</v>
      </c>
      <c r="B43" s="11">
        <v>0</v>
      </c>
      <c r="C43" s="11">
        <v>3245</v>
      </c>
      <c r="D43" s="11">
        <v>3911</v>
      </c>
      <c r="E43" s="11">
        <v>4342</v>
      </c>
      <c r="F43" s="4">
        <v>483</v>
      </c>
    </row>
    <row r="44" spans="1:6" x14ac:dyDescent="0.3">
      <c r="A44" s="9" t="s">
        <v>107</v>
      </c>
      <c r="B44" s="8">
        <v>577</v>
      </c>
      <c r="C44" s="8">
        <v>484</v>
      </c>
      <c r="D44" s="8">
        <v>550</v>
      </c>
      <c r="E44" s="8">
        <v>643</v>
      </c>
      <c r="F44" s="6">
        <v>473</v>
      </c>
    </row>
    <row r="45" spans="1:6" x14ac:dyDescent="0.3">
      <c r="A45" s="12" t="s">
        <v>99</v>
      </c>
      <c r="B45" s="11">
        <v>336</v>
      </c>
      <c r="C45" s="11">
        <v>356</v>
      </c>
      <c r="D45" s="11">
        <v>654</v>
      </c>
      <c r="E45" s="11">
        <v>443</v>
      </c>
      <c r="F45" s="10">
        <v>458</v>
      </c>
    </row>
    <row r="46" spans="1:6" x14ac:dyDescent="0.3">
      <c r="A46" s="9" t="s">
        <v>141</v>
      </c>
      <c r="B46" s="8">
        <v>0</v>
      </c>
      <c r="C46" s="8">
        <v>0</v>
      </c>
      <c r="D46" s="8">
        <v>0</v>
      </c>
      <c r="E46" s="8">
        <v>0</v>
      </c>
      <c r="F46" s="7">
        <v>455</v>
      </c>
    </row>
    <row r="47" spans="1:6" x14ac:dyDescent="0.3">
      <c r="A47" s="12" t="s">
        <v>131</v>
      </c>
      <c r="B47" s="11">
        <v>74</v>
      </c>
      <c r="C47" s="11">
        <v>42</v>
      </c>
      <c r="D47" s="11">
        <v>91</v>
      </c>
      <c r="E47" s="11">
        <v>588</v>
      </c>
      <c r="F47" s="10">
        <v>397</v>
      </c>
    </row>
    <row r="48" spans="1:6" x14ac:dyDescent="0.3">
      <c r="A48" s="9" t="s">
        <v>110</v>
      </c>
      <c r="B48" s="8">
        <v>605</v>
      </c>
      <c r="C48" s="8">
        <v>357</v>
      </c>
      <c r="D48" s="8">
        <v>635</v>
      </c>
      <c r="E48" s="8">
        <v>642</v>
      </c>
      <c r="F48" s="6">
        <v>331</v>
      </c>
    </row>
    <row r="49" spans="1:6" x14ac:dyDescent="0.3">
      <c r="A49" s="12" t="s">
        <v>109</v>
      </c>
      <c r="B49" s="11">
        <v>1521</v>
      </c>
      <c r="C49" s="11">
        <v>272</v>
      </c>
      <c r="D49" s="11">
        <v>440</v>
      </c>
      <c r="E49" s="11">
        <v>178</v>
      </c>
      <c r="F49" s="10">
        <v>303</v>
      </c>
    </row>
    <row r="50" spans="1:6" x14ac:dyDescent="0.3">
      <c r="A50" s="9" t="s">
        <v>166</v>
      </c>
      <c r="B50" s="8">
        <v>7</v>
      </c>
      <c r="C50" s="8">
        <v>130</v>
      </c>
      <c r="D50" s="8">
        <v>219</v>
      </c>
      <c r="E50" s="8">
        <v>91</v>
      </c>
      <c r="F50" s="6">
        <v>284</v>
      </c>
    </row>
    <row r="51" spans="1:6" x14ac:dyDescent="0.3">
      <c r="A51" s="12" t="s">
        <v>151</v>
      </c>
      <c r="B51" s="11">
        <v>743</v>
      </c>
      <c r="C51" s="11">
        <v>449</v>
      </c>
      <c r="D51" s="11">
        <v>385</v>
      </c>
      <c r="E51" s="11">
        <v>271</v>
      </c>
      <c r="F51" s="10">
        <v>257</v>
      </c>
    </row>
    <row r="52" spans="1:6" x14ac:dyDescent="0.3">
      <c r="A52" s="9" t="s">
        <v>156</v>
      </c>
      <c r="B52" s="8">
        <v>4552</v>
      </c>
      <c r="C52" s="8">
        <v>2025</v>
      </c>
      <c r="D52" s="8">
        <v>1336</v>
      </c>
      <c r="E52" s="8">
        <v>164</v>
      </c>
      <c r="F52" s="6">
        <v>178</v>
      </c>
    </row>
    <row r="53" spans="1:6" x14ac:dyDescent="0.3">
      <c r="A53" s="12" t="s">
        <v>101</v>
      </c>
      <c r="B53" s="11">
        <v>20</v>
      </c>
      <c r="C53" s="11">
        <v>26</v>
      </c>
      <c r="D53" s="11">
        <v>51</v>
      </c>
      <c r="E53" s="11">
        <v>111</v>
      </c>
      <c r="F53" s="10">
        <v>175</v>
      </c>
    </row>
    <row r="54" spans="1:6" x14ac:dyDescent="0.3">
      <c r="A54" s="9" t="s">
        <v>150</v>
      </c>
      <c r="B54" s="8">
        <v>2</v>
      </c>
      <c r="C54" s="8">
        <v>135</v>
      </c>
      <c r="D54" s="8">
        <v>13</v>
      </c>
      <c r="E54" s="8">
        <v>37</v>
      </c>
      <c r="F54" s="6">
        <v>135</v>
      </c>
    </row>
    <row r="55" spans="1:6" x14ac:dyDescent="0.3">
      <c r="A55" s="12" t="s">
        <v>130</v>
      </c>
      <c r="B55" s="11">
        <v>61</v>
      </c>
      <c r="C55" s="11">
        <v>29</v>
      </c>
      <c r="D55" s="11">
        <v>60</v>
      </c>
      <c r="E55" s="11">
        <v>4</v>
      </c>
      <c r="F55" s="10">
        <v>124</v>
      </c>
    </row>
    <row r="56" spans="1:6" x14ac:dyDescent="0.3">
      <c r="A56" s="9" t="s">
        <v>89</v>
      </c>
      <c r="B56" s="8">
        <v>74</v>
      </c>
      <c r="C56" s="8">
        <v>93</v>
      </c>
      <c r="D56" s="8">
        <v>272</v>
      </c>
      <c r="E56" s="8">
        <v>105</v>
      </c>
      <c r="F56" s="6">
        <v>116</v>
      </c>
    </row>
    <row r="57" spans="1:6" x14ac:dyDescent="0.3">
      <c r="A57" s="12" t="s">
        <v>86</v>
      </c>
      <c r="B57" s="11">
        <v>49</v>
      </c>
      <c r="C57" s="11">
        <v>171</v>
      </c>
      <c r="D57" s="11">
        <v>18</v>
      </c>
      <c r="E57" s="11">
        <v>36</v>
      </c>
      <c r="F57" s="10">
        <v>85</v>
      </c>
    </row>
    <row r="58" spans="1:6" x14ac:dyDescent="0.3">
      <c r="A58" s="9" t="s">
        <v>90</v>
      </c>
      <c r="B58" s="8">
        <v>23</v>
      </c>
      <c r="C58" s="8">
        <v>38</v>
      </c>
      <c r="D58" s="8">
        <v>21</v>
      </c>
      <c r="E58" s="8">
        <v>13</v>
      </c>
      <c r="F58" s="6">
        <v>79</v>
      </c>
    </row>
    <row r="59" spans="1:6" x14ac:dyDescent="0.3">
      <c r="A59" s="12" t="s">
        <v>60</v>
      </c>
      <c r="B59" s="11">
        <v>0</v>
      </c>
      <c r="C59" s="11">
        <v>0</v>
      </c>
      <c r="D59" s="11">
        <v>0</v>
      </c>
      <c r="E59" s="11">
        <v>59</v>
      </c>
      <c r="F59" s="10">
        <v>70</v>
      </c>
    </row>
    <row r="60" spans="1:6" x14ac:dyDescent="0.3">
      <c r="A60" s="9" t="s">
        <v>70</v>
      </c>
      <c r="B60" s="8">
        <v>313</v>
      </c>
      <c r="C60" s="8">
        <v>15</v>
      </c>
      <c r="D60" s="8">
        <v>10</v>
      </c>
      <c r="E60" s="8">
        <v>47</v>
      </c>
      <c r="F60" s="6">
        <v>62</v>
      </c>
    </row>
    <row r="61" spans="1:6" x14ac:dyDescent="0.3">
      <c r="A61" s="12" t="s">
        <v>92</v>
      </c>
      <c r="B61" s="11">
        <v>32</v>
      </c>
      <c r="C61" s="11">
        <v>42</v>
      </c>
      <c r="D61" s="11">
        <v>20</v>
      </c>
      <c r="E61" s="11">
        <v>42</v>
      </c>
      <c r="F61" s="10">
        <v>60</v>
      </c>
    </row>
    <row r="62" spans="1:6" x14ac:dyDescent="0.3">
      <c r="A62" s="9" t="s">
        <v>142</v>
      </c>
      <c r="B62" s="8">
        <v>56</v>
      </c>
      <c r="C62" s="8">
        <v>45</v>
      </c>
      <c r="D62" s="8">
        <v>361</v>
      </c>
      <c r="E62" s="8">
        <v>39</v>
      </c>
      <c r="F62" s="6">
        <v>58</v>
      </c>
    </row>
    <row r="63" spans="1:6" x14ac:dyDescent="0.3">
      <c r="A63" s="12" t="s">
        <v>106</v>
      </c>
      <c r="B63" s="11">
        <v>1576</v>
      </c>
      <c r="C63" s="11">
        <v>2460</v>
      </c>
      <c r="D63" s="11">
        <v>6671</v>
      </c>
      <c r="E63" s="11">
        <v>1057</v>
      </c>
      <c r="F63" s="10">
        <v>49</v>
      </c>
    </row>
    <row r="64" spans="1:6" x14ac:dyDescent="0.3">
      <c r="A64" s="9" t="s">
        <v>79</v>
      </c>
      <c r="B64" s="8">
        <v>17</v>
      </c>
      <c r="C64" s="8">
        <v>56</v>
      </c>
      <c r="D64" s="8">
        <v>151</v>
      </c>
      <c r="E64" s="8">
        <v>112</v>
      </c>
      <c r="F64" s="6">
        <v>37</v>
      </c>
    </row>
    <row r="65" spans="1:6" x14ac:dyDescent="0.3">
      <c r="A65" s="12" t="s">
        <v>75</v>
      </c>
      <c r="B65" s="11">
        <v>0</v>
      </c>
      <c r="C65" s="11">
        <v>0</v>
      </c>
      <c r="D65" s="11">
        <v>6</v>
      </c>
      <c r="E65" s="11">
        <v>47942</v>
      </c>
      <c r="F65" s="10">
        <v>36</v>
      </c>
    </row>
    <row r="66" spans="1:6" x14ac:dyDescent="0.3">
      <c r="A66" s="9" t="s">
        <v>124</v>
      </c>
      <c r="B66" s="8">
        <v>29</v>
      </c>
      <c r="C66" s="8">
        <v>0</v>
      </c>
      <c r="D66" s="8">
        <v>0</v>
      </c>
      <c r="E66" s="8">
        <v>0</v>
      </c>
      <c r="F66" s="7">
        <v>34</v>
      </c>
    </row>
    <row r="67" spans="1:6" x14ac:dyDescent="0.3">
      <c r="A67" s="12" t="s">
        <v>88</v>
      </c>
      <c r="B67" s="11">
        <v>12</v>
      </c>
      <c r="C67" s="11">
        <v>5</v>
      </c>
      <c r="D67" s="11">
        <v>25</v>
      </c>
      <c r="E67" s="11">
        <v>21</v>
      </c>
      <c r="F67" s="10">
        <v>30</v>
      </c>
    </row>
    <row r="68" spans="1:6" x14ac:dyDescent="0.3">
      <c r="A68" s="9" t="s">
        <v>29</v>
      </c>
      <c r="B68" s="8">
        <v>0</v>
      </c>
      <c r="C68" s="8">
        <v>1</v>
      </c>
      <c r="D68" s="8">
        <v>0</v>
      </c>
      <c r="E68" s="8">
        <v>47</v>
      </c>
      <c r="F68" s="6">
        <v>24</v>
      </c>
    </row>
    <row r="69" spans="1:6" x14ac:dyDescent="0.3">
      <c r="A69" s="12" t="s">
        <v>61</v>
      </c>
      <c r="B69" s="11">
        <v>0</v>
      </c>
      <c r="C69" s="11">
        <v>0</v>
      </c>
      <c r="D69" s="11">
        <v>0</v>
      </c>
      <c r="E69" s="11">
        <v>0</v>
      </c>
      <c r="F69" s="10">
        <v>24</v>
      </c>
    </row>
    <row r="70" spans="1:6" x14ac:dyDescent="0.3">
      <c r="A70" s="9" t="s">
        <v>71</v>
      </c>
      <c r="B70" s="8">
        <v>0</v>
      </c>
      <c r="C70" s="8">
        <v>0</v>
      </c>
      <c r="D70" s="8">
        <v>0</v>
      </c>
      <c r="E70" s="8">
        <v>11</v>
      </c>
      <c r="F70" s="6">
        <v>14</v>
      </c>
    </row>
    <row r="71" spans="1:6" x14ac:dyDescent="0.3">
      <c r="A71" s="12" t="s">
        <v>119</v>
      </c>
      <c r="B71" s="11">
        <v>56</v>
      </c>
      <c r="C71" s="11">
        <v>21</v>
      </c>
      <c r="D71" s="11">
        <v>8</v>
      </c>
      <c r="E71" s="11">
        <v>24</v>
      </c>
      <c r="F71" s="10">
        <v>13</v>
      </c>
    </row>
    <row r="72" spans="1:6" x14ac:dyDescent="0.3">
      <c r="A72" s="9" t="s">
        <v>87</v>
      </c>
      <c r="B72" s="8">
        <v>10</v>
      </c>
      <c r="C72" s="8">
        <v>15</v>
      </c>
      <c r="D72" s="8">
        <v>15</v>
      </c>
      <c r="E72" s="8"/>
      <c r="F72" s="7">
        <v>13</v>
      </c>
    </row>
    <row r="73" spans="1:6" x14ac:dyDescent="0.3">
      <c r="A73" s="12" t="s">
        <v>83</v>
      </c>
      <c r="B73" s="11">
        <v>0</v>
      </c>
      <c r="C73" s="11">
        <v>0</v>
      </c>
      <c r="D73" s="11">
        <v>3</v>
      </c>
      <c r="E73" s="11">
        <v>15</v>
      </c>
      <c r="F73" s="10">
        <v>6</v>
      </c>
    </row>
    <row r="74" spans="1:6" x14ac:dyDescent="0.3">
      <c r="A74" s="9" t="s">
        <v>123</v>
      </c>
      <c r="B74" s="8">
        <v>0</v>
      </c>
      <c r="C74" s="8">
        <v>0</v>
      </c>
      <c r="D74" s="8">
        <v>0</v>
      </c>
      <c r="E74" s="8">
        <v>0</v>
      </c>
      <c r="F74" s="6">
        <v>5</v>
      </c>
    </row>
    <row r="75" spans="1:6" x14ac:dyDescent="0.3">
      <c r="A75" s="12" t="s">
        <v>98</v>
      </c>
      <c r="B75" s="11">
        <v>15</v>
      </c>
      <c r="C75" s="11">
        <v>10</v>
      </c>
      <c r="D75" s="11">
        <v>5</v>
      </c>
      <c r="E75" s="11">
        <v>4</v>
      </c>
      <c r="F75" s="10">
        <v>5</v>
      </c>
    </row>
    <row r="76" spans="1:6" x14ac:dyDescent="0.3">
      <c r="A76" s="9" t="s">
        <v>63</v>
      </c>
      <c r="B76" s="8">
        <v>45</v>
      </c>
      <c r="C76" s="8">
        <v>8</v>
      </c>
      <c r="D76" s="8">
        <v>1</v>
      </c>
      <c r="E76" s="8">
        <v>2</v>
      </c>
      <c r="F76" s="6">
        <v>5</v>
      </c>
    </row>
    <row r="77" spans="1:6" x14ac:dyDescent="0.3">
      <c r="A77" s="12" t="s">
        <v>108</v>
      </c>
      <c r="B77" s="11">
        <v>0</v>
      </c>
      <c r="C77" s="11">
        <v>0</v>
      </c>
      <c r="D77" s="11">
        <v>0</v>
      </c>
      <c r="E77" s="11">
        <v>26</v>
      </c>
      <c r="F77" s="10">
        <v>4</v>
      </c>
    </row>
    <row r="78" spans="1:6" x14ac:dyDescent="0.3">
      <c r="A78" s="9" t="s">
        <v>128</v>
      </c>
      <c r="B78" s="8">
        <v>0</v>
      </c>
      <c r="C78" s="8">
        <v>0</v>
      </c>
      <c r="D78" s="8">
        <v>3</v>
      </c>
      <c r="E78" s="8">
        <v>26</v>
      </c>
      <c r="F78" s="6">
        <v>4</v>
      </c>
    </row>
    <row r="79" spans="1:6" x14ac:dyDescent="0.3">
      <c r="A79" s="12" t="s">
        <v>40</v>
      </c>
      <c r="B79" s="11">
        <v>0</v>
      </c>
      <c r="C79" s="11">
        <v>0</v>
      </c>
      <c r="D79" s="11">
        <v>0</v>
      </c>
      <c r="E79" s="11">
        <v>0</v>
      </c>
      <c r="F79" s="10">
        <v>3</v>
      </c>
    </row>
    <row r="80" spans="1:6" x14ac:dyDescent="0.3">
      <c r="A80" s="9" t="s">
        <v>91</v>
      </c>
      <c r="B80" s="8">
        <v>1</v>
      </c>
      <c r="C80" s="8">
        <v>0</v>
      </c>
      <c r="D80" s="8">
        <v>0</v>
      </c>
      <c r="E80" s="8">
        <v>0</v>
      </c>
      <c r="F80" s="6">
        <v>3</v>
      </c>
    </row>
    <row r="81" spans="1:6" x14ac:dyDescent="0.3">
      <c r="A81" s="12" t="s">
        <v>58</v>
      </c>
      <c r="B81" s="11">
        <v>122</v>
      </c>
      <c r="C81" s="11">
        <v>14</v>
      </c>
      <c r="D81" s="11">
        <v>10</v>
      </c>
      <c r="E81" s="11">
        <v>10</v>
      </c>
      <c r="F81" s="10">
        <v>3</v>
      </c>
    </row>
    <row r="82" spans="1:6" x14ac:dyDescent="0.3">
      <c r="A82" s="9" t="s">
        <v>153</v>
      </c>
      <c r="B82" s="8">
        <v>27</v>
      </c>
      <c r="C82" s="8">
        <v>5</v>
      </c>
      <c r="D82" s="8">
        <v>32</v>
      </c>
      <c r="E82" s="7">
        <v>233</v>
      </c>
      <c r="F82" s="7">
        <v>3</v>
      </c>
    </row>
    <row r="83" spans="1:6" x14ac:dyDescent="0.3">
      <c r="A83" s="12" t="s">
        <v>77</v>
      </c>
      <c r="B83" s="11">
        <v>0</v>
      </c>
      <c r="C83" s="11">
        <v>0</v>
      </c>
      <c r="D83" s="11">
        <v>0</v>
      </c>
      <c r="E83" s="11">
        <v>0</v>
      </c>
      <c r="F83" s="10">
        <v>2</v>
      </c>
    </row>
    <row r="84" spans="1:6" x14ac:dyDescent="0.3">
      <c r="A84" s="9" t="s">
        <v>111</v>
      </c>
      <c r="B84" s="8">
        <v>57</v>
      </c>
      <c r="C84" s="8">
        <v>1</v>
      </c>
      <c r="D84" s="8">
        <v>0</v>
      </c>
      <c r="E84" s="8">
        <v>7</v>
      </c>
      <c r="F84" s="6">
        <v>2</v>
      </c>
    </row>
    <row r="85" spans="1:6" x14ac:dyDescent="0.3">
      <c r="A85" s="12" t="s">
        <v>52</v>
      </c>
      <c r="B85" s="11">
        <v>0</v>
      </c>
      <c r="C85" s="11">
        <v>0</v>
      </c>
      <c r="D85" s="11">
        <v>2</v>
      </c>
      <c r="E85" s="11">
        <v>1</v>
      </c>
      <c r="F85" s="10">
        <v>1</v>
      </c>
    </row>
    <row r="86" spans="1:6" x14ac:dyDescent="0.3">
      <c r="A86" s="9" t="s">
        <v>59</v>
      </c>
      <c r="B86" s="8">
        <v>30085</v>
      </c>
      <c r="C86" s="8">
        <v>1421</v>
      </c>
      <c r="D86" s="8">
        <v>0</v>
      </c>
      <c r="E86" s="8">
        <v>0</v>
      </c>
      <c r="F86" s="6">
        <v>1</v>
      </c>
    </row>
    <row r="87" spans="1:6" x14ac:dyDescent="0.3">
      <c r="A87" s="12" t="s">
        <v>45</v>
      </c>
      <c r="B87" s="11"/>
      <c r="C87" s="11"/>
      <c r="D87" s="11"/>
      <c r="E87" s="11"/>
      <c r="F87" s="4">
        <v>1</v>
      </c>
    </row>
    <row r="88" spans="1:6" x14ac:dyDescent="0.3">
      <c r="A88" s="9" t="s">
        <v>129</v>
      </c>
      <c r="B88" s="8">
        <v>16</v>
      </c>
      <c r="C88" s="8">
        <v>5</v>
      </c>
      <c r="D88" s="8">
        <v>1</v>
      </c>
      <c r="E88" s="8">
        <v>211</v>
      </c>
      <c r="F88" s="6">
        <v>0</v>
      </c>
    </row>
    <row r="89" spans="1:6" x14ac:dyDescent="0.3">
      <c r="A89" s="12" t="s">
        <v>82</v>
      </c>
      <c r="B89" s="11">
        <v>1</v>
      </c>
      <c r="C89" s="11">
        <v>0</v>
      </c>
      <c r="D89" s="11">
        <v>0</v>
      </c>
      <c r="E89" s="11">
        <v>0</v>
      </c>
      <c r="F89" s="10">
        <v>0</v>
      </c>
    </row>
    <row r="90" spans="1:6" x14ac:dyDescent="0.3">
      <c r="A90" s="9" t="s">
        <v>105</v>
      </c>
      <c r="B90" s="8">
        <v>76</v>
      </c>
      <c r="C90" s="8">
        <v>0</v>
      </c>
      <c r="D90" s="8">
        <v>16</v>
      </c>
      <c r="E90" s="8">
        <v>5</v>
      </c>
      <c r="F90" s="6">
        <v>0</v>
      </c>
    </row>
    <row r="91" spans="1:6" x14ac:dyDescent="0.3">
      <c r="A91" s="12" t="s">
        <v>69</v>
      </c>
      <c r="B91" s="11">
        <v>0</v>
      </c>
      <c r="C91" s="11">
        <v>0</v>
      </c>
      <c r="D91" s="11">
        <v>5</v>
      </c>
      <c r="E91" s="11">
        <v>0</v>
      </c>
      <c r="F91" s="10">
        <v>0</v>
      </c>
    </row>
    <row r="92" spans="1:6" x14ac:dyDescent="0.3">
      <c r="A92" s="9" t="s">
        <v>24</v>
      </c>
      <c r="B92" s="8">
        <v>1</v>
      </c>
      <c r="C92" s="8">
        <v>0</v>
      </c>
      <c r="D92" s="8">
        <v>0</v>
      </c>
      <c r="E92" s="8">
        <v>0</v>
      </c>
      <c r="F92" s="6">
        <v>0</v>
      </c>
    </row>
    <row r="93" spans="1:6" x14ac:dyDescent="0.3">
      <c r="A93" s="12" t="s">
        <v>133</v>
      </c>
      <c r="B93" s="11">
        <v>0</v>
      </c>
      <c r="C93" s="11">
        <v>13</v>
      </c>
      <c r="D93" s="11">
        <v>4</v>
      </c>
      <c r="E93" s="11"/>
      <c r="F93" s="10">
        <v>0</v>
      </c>
    </row>
    <row r="94" spans="1:6" x14ac:dyDescent="0.3">
      <c r="A94" s="9" t="s">
        <v>134</v>
      </c>
      <c r="B94" s="8">
        <v>1</v>
      </c>
      <c r="C94" s="8">
        <v>165</v>
      </c>
      <c r="D94" s="8">
        <v>0</v>
      </c>
      <c r="E94" s="8">
        <v>1</v>
      </c>
      <c r="F94" s="6">
        <v>0</v>
      </c>
    </row>
    <row r="95" spans="1:6" x14ac:dyDescent="0.3">
      <c r="A95" s="12" t="s">
        <v>72</v>
      </c>
      <c r="B95" s="11">
        <v>14</v>
      </c>
      <c r="C95" s="11">
        <v>0</v>
      </c>
      <c r="D95" s="11">
        <v>0</v>
      </c>
      <c r="E95" s="11">
        <v>0</v>
      </c>
      <c r="F95" s="10">
        <v>0</v>
      </c>
    </row>
    <row r="96" spans="1:6" x14ac:dyDescent="0.3">
      <c r="A96" s="9" t="s">
        <v>54</v>
      </c>
      <c r="B96" s="8">
        <v>1</v>
      </c>
      <c r="C96" s="8">
        <v>0</v>
      </c>
      <c r="D96" s="8">
        <v>155</v>
      </c>
      <c r="E96" s="8">
        <v>0</v>
      </c>
      <c r="F96" s="6">
        <v>0</v>
      </c>
    </row>
    <row r="97" spans="1:6" x14ac:dyDescent="0.3">
      <c r="A97" s="12" t="s">
        <v>66</v>
      </c>
      <c r="B97" s="11">
        <v>0</v>
      </c>
      <c r="C97" s="11">
        <v>0</v>
      </c>
      <c r="D97" s="11">
        <v>0</v>
      </c>
      <c r="E97" s="11">
        <v>2</v>
      </c>
      <c r="F97" s="10">
        <v>0</v>
      </c>
    </row>
    <row r="98" spans="1:6" x14ac:dyDescent="0.3">
      <c r="A98" s="9" t="s">
        <v>81</v>
      </c>
      <c r="B98" s="8">
        <v>0</v>
      </c>
      <c r="C98" s="8">
        <v>0</v>
      </c>
      <c r="D98" s="8">
        <v>0</v>
      </c>
      <c r="E98" s="8">
        <v>1</v>
      </c>
      <c r="F98" s="6">
        <v>0</v>
      </c>
    </row>
    <row r="99" spans="1:6" x14ac:dyDescent="0.3">
      <c r="A99" s="12" t="s">
        <v>147</v>
      </c>
      <c r="B99" s="11">
        <v>4</v>
      </c>
      <c r="C99" s="11">
        <v>154</v>
      </c>
      <c r="D99" s="11">
        <v>3</v>
      </c>
      <c r="E99" s="11">
        <v>22</v>
      </c>
      <c r="F99" s="10">
        <v>0</v>
      </c>
    </row>
    <row r="100" spans="1:6" x14ac:dyDescent="0.3">
      <c r="A100" s="9" t="s">
        <v>1</v>
      </c>
      <c r="B100" s="8">
        <v>0</v>
      </c>
      <c r="C100" s="8">
        <v>11</v>
      </c>
      <c r="D100" s="8">
        <v>0</v>
      </c>
      <c r="E100" s="8"/>
      <c r="F100" s="6"/>
    </row>
    <row r="101" spans="1:6" x14ac:dyDescent="0.3">
      <c r="A101" s="12" t="s">
        <v>114</v>
      </c>
      <c r="B101" s="11">
        <v>147</v>
      </c>
      <c r="C101" s="11">
        <v>1</v>
      </c>
      <c r="D101" s="11">
        <v>87</v>
      </c>
      <c r="E101" s="11">
        <v>48</v>
      </c>
      <c r="F101" s="10"/>
    </row>
    <row r="102" spans="1:6" x14ac:dyDescent="0.3">
      <c r="A102" s="9" t="s">
        <v>74</v>
      </c>
      <c r="B102" s="8">
        <v>0</v>
      </c>
      <c r="C102" s="8">
        <v>0</v>
      </c>
      <c r="D102" s="8">
        <v>4</v>
      </c>
      <c r="E102" s="8">
        <v>2</v>
      </c>
      <c r="F102" s="6"/>
    </row>
    <row r="103" spans="1:6" x14ac:dyDescent="0.3">
      <c r="A103" s="12" t="s">
        <v>288</v>
      </c>
      <c r="B103" s="11"/>
      <c r="C103" s="11"/>
      <c r="D103" s="11"/>
      <c r="E103" s="4">
        <v>1</v>
      </c>
      <c r="F103" s="10"/>
    </row>
    <row r="104" spans="1:6" x14ac:dyDescent="0.3">
      <c r="A104" s="9" t="s">
        <v>289</v>
      </c>
      <c r="B104" s="7">
        <v>7</v>
      </c>
      <c r="C104" s="8"/>
      <c r="D104" s="8"/>
      <c r="E104" s="8"/>
      <c r="F104" s="6"/>
    </row>
    <row r="105" spans="1:6" x14ac:dyDescent="0.3">
      <c r="A105" s="12" t="s">
        <v>290</v>
      </c>
      <c r="B105" s="11"/>
      <c r="C105" s="4">
        <v>23</v>
      </c>
      <c r="D105" s="4">
        <v>34</v>
      </c>
      <c r="E105" s="11"/>
      <c r="F105" s="10"/>
    </row>
    <row r="106" spans="1:6" x14ac:dyDescent="0.3">
      <c r="A106" s="9" t="s">
        <v>291</v>
      </c>
      <c r="B106" s="8"/>
      <c r="C106" s="8"/>
      <c r="D106" s="8"/>
      <c r="E106" s="7">
        <v>13860</v>
      </c>
      <c r="F106" s="6"/>
    </row>
    <row r="107" spans="1:6" x14ac:dyDescent="0.3">
      <c r="A107" s="12" t="s">
        <v>18</v>
      </c>
      <c r="B107" s="11"/>
      <c r="C107" s="4">
        <v>1</v>
      </c>
      <c r="D107" s="4">
        <v>280</v>
      </c>
      <c r="E107" s="4">
        <v>98</v>
      </c>
      <c r="F107" s="10"/>
    </row>
    <row r="108" spans="1:6" x14ac:dyDescent="0.3">
      <c r="A108" s="9" t="s">
        <v>115</v>
      </c>
      <c r="B108" s="8">
        <v>0</v>
      </c>
      <c r="C108" s="8">
        <v>0</v>
      </c>
      <c r="D108" s="8">
        <v>2</v>
      </c>
      <c r="E108" s="8">
        <v>0</v>
      </c>
      <c r="F108" s="6"/>
    </row>
    <row r="109" spans="1:6" x14ac:dyDescent="0.3">
      <c r="A109" s="5" t="s">
        <v>127</v>
      </c>
      <c r="B109" s="3"/>
      <c r="C109" s="3"/>
      <c r="D109" s="3"/>
      <c r="E109" s="4">
        <v>12</v>
      </c>
      <c r="F109" s="2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B428-42CF-48B6-A76C-52107BF04633}">
  <dimension ref="A1:H135"/>
  <sheetViews>
    <sheetView showGridLines="0" workbookViewId="0">
      <selection activeCell="G1" sqref="G1:H1"/>
    </sheetView>
  </sheetViews>
  <sheetFormatPr defaultRowHeight="14.4" x14ac:dyDescent="0.3"/>
  <cols>
    <col min="1" max="1" width="35.5546875" style="1" bestFit="1" customWidth="1"/>
    <col min="2" max="6" width="14.88671875" style="1" bestFit="1" customWidth="1"/>
    <col min="7" max="16384" width="8.88671875" style="1"/>
  </cols>
  <sheetData>
    <row r="1" spans="1:8" ht="20.399999999999999" x14ac:dyDescent="0.3">
      <c r="A1" s="16" t="s">
        <v>179</v>
      </c>
      <c r="B1" s="15" t="s">
        <v>283</v>
      </c>
      <c r="C1" s="15" t="s">
        <v>284</v>
      </c>
      <c r="D1" s="15" t="s">
        <v>285</v>
      </c>
      <c r="E1" s="15" t="s">
        <v>286</v>
      </c>
      <c r="F1" s="14" t="s">
        <v>287</v>
      </c>
      <c r="G1" s="14" t="s">
        <v>311</v>
      </c>
      <c r="H1" s="14" t="s">
        <v>312</v>
      </c>
    </row>
    <row r="2" spans="1:8" x14ac:dyDescent="0.3">
      <c r="A2" s="9" t="s">
        <v>173</v>
      </c>
      <c r="B2" s="8">
        <v>243964</v>
      </c>
      <c r="C2" s="8">
        <v>194100</v>
      </c>
      <c r="D2" s="8">
        <v>274583</v>
      </c>
      <c r="E2" s="8">
        <v>254704</v>
      </c>
      <c r="F2" s="6">
        <v>213085</v>
      </c>
      <c r="G2" s="1">
        <f>(F2-E2)/E2*1000</f>
        <v>-163.40143853257115</v>
      </c>
      <c r="H2" s="1">
        <f>(F2/$F$2)*100</f>
        <v>100</v>
      </c>
    </row>
    <row r="3" spans="1:8" x14ac:dyDescent="0.3">
      <c r="A3" s="12" t="s">
        <v>171</v>
      </c>
      <c r="B3" s="11">
        <v>35993</v>
      </c>
      <c r="C3" s="11">
        <v>36583</v>
      </c>
      <c r="D3" s="11">
        <v>47134</v>
      </c>
      <c r="E3" s="11">
        <v>55643</v>
      </c>
      <c r="F3" s="10">
        <v>41237</v>
      </c>
      <c r="G3" s="1">
        <f t="shared" ref="G3:G66" si="0">(F3-E3)/E3*1000</f>
        <v>-258.90049062775194</v>
      </c>
      <c r="H3" s="1">
        <f t="shared" ref="H3:H66" si="1">(F3/$F$2)*100</f>
        <v>19.352371119506302</v>
      </c>
    </row>
    <row r="4" spans="1:8" x14ac:dyDescent="0.3">
      <c r="A4" s="9" t="s">
        <v>157</v>
      </c>
      <c r="B4" s="8">
        <v>39606</v>
      </c>
      <c r="C4" s="8">
        <v>23862</v>
      </c>
      <c r="D4" s="8">
        <v>47325</v>
      </c>
      <c r="E4" s="8">
        <v>36151</v>
      </c>
      <c r="F4" s="6">
        <v>40192</v>
      </c>
      <c r="G4" s="1">
        <f t="shared" si="0"/>
        <v>111.78114021742137</v>
      </c>
      <c r="H4" s="1">
        <f t="shared" si="1"/>
        <v>18.861956496233898</v>
      </c>
    </row>
    <row r="5" spans="1:8" x14ac:dyDescent="0.3">
      <c r="A5" s="12" t="s">
        <v>162</v>
      </c>
      <c r="B5" s="11">
        <v>25395</v>
      </c>
      <c r="C5" s="11">
        <v>17576</v>
      </c>
      <c r="D5" s="11">
        <v>29719</v>
      </c>
      <c r="E5" s="11">
        <v>30512</v>
      </c>
      <c r="F5" s="10">
        <v>22067</v>
      </c>
      <c r="G5" s="1">
        <f t="shared" si="0"/>
        <v>-276.77635028841115</v>
      </c>
      <c r="H5" s="1">
        <f t="shared" si="1"/>
        <v>10.355961236126427</v>
      </c>
    </row>
    <row r="6" spans="1:8" x14ac:dyDescent="0.3">
      <c r="A6" s="9" t="s">
        <v>164</v>
      </c>
      <c r="B6" s="8">
        <v>24304</v>
      </c>
      <c r="C6" s="8">
        <v>15179</v>
      </c>
      <c r="D6" s="8">
        <v>19426</v>
      </c>
      <c r="E6" s="8">
        <v>20649</v>
      </c>
      <c r="F6" s="6">
        <v>14666</v>
      </c>
      <c r="G6" s="1">
        <f t="shared" si="0"/>
        <v>-289.74768753934814</v>
      </c>
      <c r="H6" s="1">
        <f t="shared" si="1"/>
        <v>6.8826993922613049</v>
      </c>
    </row>
    <row r="7" spans="1:8" x14ac:dyDescent="0.3">
      <c r="A7" s="12" t="s">
        <v>168</v>
      </c>
      <c r="B7" s="11">
        <v>7279</v>
      </c>
      <c r="C7" s="11">
        <v>3393</v>
      </c>
      <c r="D7" s="11">
        <v>4466</v>
      </c>
      <c r="E7" s="11">
        <v>5972</v>
      </c>
      <c r="F7" s="10">
        <v>11598</v>
      </c>
      <c r="G7" s="1">
        <f t="shared" si="0"/>
        <v>942.06296048225045</v>
      </c>
      <c r="H7" s="1">
        <f t="shared" si="1"/>
        <v>5.4428983738883545</v>
      </c>
    </row>
    <row r="8" spans="1:8" x14ac:dyDescent="0.3">
      <c r="A8" s="9" t="s">
        <v>158</v>
      </c>
      <c r="B8" s="8">
        <v>6691</v>
      </c>
      <c r="C8" s="8">
        <v>3909</v>
      </c>
      <c r="D8" s="8">
        <v>8130</v>
      </c>
      <c r="E8" s="8">
        <v>8417</v>
      </c>
      <c r="F8" s="6">
        <v>9171</v>
      </c>
      <c r="G8" s="1">
        <f t="shared" si="0"/>
        <v>89.580610668884404</v>
      </c>
      <c r="H8" s="1">
        <f t="shared" si="1"/>
        <v>4.303916277541826</v>
      </c>
    </row>
    <row r="9" spans="1:8" x14ac:dyDescent="0.3">
      <c r="A9" s="12" t="s">
        <v>141</v>
      </c>
      <c r="B9" s="11">
        <v>9161</v>
      </c>
      <c r="C9" s="11">
        <v>2548</v>
      </c>
      <c r="D9" s="11">
        <v>10569</v>
      </c>
      <c r="E9" s="11">
        <v>16013</v>
      </c>
      <c r="F9" s="10">
        <v>8270</v>
      </c>
      <c r="G9" s="1">
        <f t="shared" si="0"/>
        <v>-483.54461999625306</v>
      </c>
      <c r="H9" s="1">
        <f t="shared" si="1"/>
        <v>3.8810803200600699</v>
      </c>
    </row>
    <row r="10" spans="1:8" x14ac:dyDescent="0.3">
      <c r="A10" s="9" t="s">
        <v>172</v>
      </c>
      <c r="B10" s="8">
        <v>20780</v>
      </c>
      <c r="C10" s="8">
        <v>16470</v>
      </c>
      <c r="D10" s="8">
        <v>9176</v>
      </c>
      <c r="E10" s="8">
        <v>6152</v>
      </c>
      <c r="F10" s="6">
        <v>7440</v>
      </c>
      <c r="G10" s="1">
        <f t="shared" si="0"/>
        <v>209.36280884265278</v>
      </c>
      <c r="H10" s="1">
        <f t="shared" si="1"/>
        <v>3.4915643991834244</v>
      </c>
    </row>
    <row r="11" spans="1:8" x14ac:dyDescent="0.3">
      <c r="A11" s="12" t="s">
        <v>153</v>
      </c>
      <c r="B11" s="11">
        <v>5415</v>
      </c>
      <c r="C11" s="11">
        <v>9504</v>
      </c>
      <c r="D11" s="11">
        <v>7002</v>
      </c>
      <c r="E11" s="11">
        <v>11122</v>
      </c>
      <c r="F11" s="10">
        <v>6815</v>
      </c>
      <c r="G11" s="1">
        <f t="shared" si="0"/>
        <v>-387.2504945153749</v>
      </c>
      <c r="H11" s="1">
        <f t="shared" si="1"/>
        <v>3.1982542178004079</v>
      </c>
    </row>
    <row r="12" spans="1:8" x14ac:dyDescent="0.3">
      <c r="A12" s="9" t="s">
        <v>160</v>
      </c>
      <c r="B12" s="8">
        <v>13661</v>
      </c>
      <c r="C12" s="8">
        <v>9362</v>
      </c>
      <c r="D12" s="8">
        <v>9919</v>
      </c>
      <c r="E12" s="8">
        <v>4475</v>
      </c>
      <c r="F12" s="6">
        <v>6486</v>
      </c>
      <c r="G12" s="1">
        <f t="shared" si="0"/>
        <v>449.38547486033519</v>
      </c>
      <c r="H12" s="1">
        <f t="shared" si="1"/>
        <v>3.0438557383203886</v>
      </c>
    </row>
    <row r="13" spans="1:8" x14ac:dyDescent="0.3">
      <c r="A13" s="12" t="s">
        <v>142</v>
      </c>
      <c r="B13" s="11">
        <v>4787</v>
      </c>
      <c r="C13" s="11">
        <v>6150</v>
      </c>
      <c r="D13" s="11">
        <v>10792</v>
      </c>
      <c r="E13" s="11">
        <v>8778</v>
      </c>
      <c r="F13" s="10">
        <v>5884</v>
      </c>
      <c r="G13" s="1">
        <f t="shared" si="0"/>
        <v>-329.68785600364549</v>
      </c>
      <c r="H13" s="1">
        <f t="shared" si="1"/>
        <v>2.7613393716122676</v>
      </c>
    </row>
    <row r="14" spans="1:8" x14ac:dyDescent="0.3">
      <c r="A14" s="9" t="s">
        <v>139</v>
      </c>
      <c r="B14" s="8">
        <v>7066</v>
      </c>
      <c r="C14" s="8">
        <v>5759</v>
      </c>
      <c r="D14" s="8">
        <v>7594</v>
      </c>
      <c r="E14" s="8">
        <v>7050</v>
      </c>
      <c r="F14" s="6">
        <v>5178</v>
      </c>
      <c r="G14" s="1">
        <f t="shared" si="0"/>
        <v>-265.531914893617</v>
      </c>
      <c r="H14" s="1">
        <f t="shared" si="1"/>
        <v>2.4300161907220121</v>
      </c>
    </row>
    <row r="15" spans="1:8" x14ac:dyDescent="0.3">
      <c r="A15" s="12" t="s">
        <v>146</v>
      </c>
      <c r="B15" s="11">
        <v>3294</v>
      </c>
      <c r="C15" s="11">
        <v>2370</v>
      </c>
      <c r="D15" s="11">
        <v>3571</v>
      </c>
      <c r="E15" s="11">
        <v>4423</v>
      </c>
      <c r="F15" s="10">
        <v>3886</v>
      </c>
      <c r="G15" s="1">
        <f t="shared" si="0"/>
        <v>-121.41080714447209</v>
      </c>
      <c r="H15" s="1">
        <f t="shared" si="1"/>
        <v>1.8236853837670413</v>
      </c>
    </row>
    <row r="16" spans="1:8" x14ac:dyDescent="0.3">
      <c r="A16" s="9" t="s">
        <v>155</v>
      </c>
      <c r="B16" s="8">
        <v>2191</v>
      </c>
      <c r="C16" s="8">
        <v>1711</v>
      </c>
      <c r="D16" s="8">
        <v>2993</v>
      </c>
      <c r="E16" s="8">
        <v>2123</v>
      </c>
      <c r="F16" s="6">
        <v>3001</v>
      </c>
      <c r="G16" s="1">
        <f t="shared" si="0"/>
        <v>413.56570890249645</v>
      </c>
      <c r="H16" s="1">
        <f t="shared" si="1"/>
        <v>1.4083581669286904</v>
      </c>
    </row>
    <row r="17" spans="1:8" x14ac:dyDescent="0.3">
      <c r="A17" s="12" t="s">
        <v>169</v>
      </c>
      <c r="B17" s="11">
        <v>8055</v>
      </c>
      <c r="C17" s="11">
        <v>6419</v>
      </c>
      <c r="D17" s="11">
        <v>7767</v>
      </c>
      <c r="E17" s="11">
        <v>5200</v>
      </c>
      <c r="F17" s="10">
        <v>2759</v>
      </c>
      <c r="G17" s="1">
        <f t="shared" si="0"/>
        <v>-469.42307692307696</v>
      </c>
      <c r="H17" s="1">
        <f t="shared" si="1"/>
        <v>1.2947884646971866</v>
      </c>
    </row>
    <row r="18" spans="1:8" x14ac:dyDescent="0.3">
      <c r="A18" s="9" t="s">
        <v>165</v>
      </c>
      <c r="B18" s="8">
        <v>2154</v>
      </c>
      <c r="C18" s="8">
        <v>2795</v>
      </c>
      <c r="D18" s="8">
        <v>2580</v>
      </c>
      <c r="E18" s="8">
        <v>2775</v>
      </c>
      <c r="F18" s="6">
        <v>2379</v>
      </c>
      <c r="G18" s="1">
        <f t="shared" si="0"/>
        <v>-142.70270270270271</v>
      </c>
      <c r="H18" s="1">
        <f t="shared" si="1"/>
        <v>1.1164558744163127</v>
      </c>
    </row>
    <row r="19" spans="1:8" x14ac:dyDescent="0.3">
      <c r="A19" s="12" t="s">
        <v>78</v>
      </c>
      <c r="B19" s="11">
        <v>1631</v>
      </c>
      <c r="C19" s="11">
        <v>694</v>
      </c>
      <c r="D19" s="11">
        <v>1971</v>
      </c>
      <c r="E19" s="11">
        <v>2116</v>
      </c>
      <c r="F19" s="10">
        <v>2063</v>
      </c>
      <c r="G19" s="1">
        <f t="shared" si="0"/>
        <v>-25.047258979206049</v>
      </c>
      <c r="H19" s="1">
        <f t="shared" si="1"/>
        <v>0.96815824670905981</v>
      </c>
    </row>
    <row r="20" spans="1:8" x14ac:dyDescent="0.3">
      <c r="A20" s="9" t="s">
        <v>118</v>
      </c>
      <c r="B20" s="8">
        <v>2357</v>
      </c>
      <c r="C20" s="8">
        <v>3050</v>
      </c>
      <c r="D20" s="8">
        <v>7312</v>
      </c>
      <c r="E20" s="8">
        <v>1413</v>
      </c>
      <c r="F20" s="6">
        <v>1541</v>
      </c>
      <c r="G20" s="1">
        <f t="shared" si="0"/>
        <v>90.587402689313521</v>
      </c>
      <c r="H20" s="1">
        <f t="shared" si="1"/>
        <v>0.72318558321796467</v>
      </c>
    </row>
    <row r="21" spans="1:8" x14ac:dyDescent="0.3">
      <c r="A21" s="12" t="s">
        <v>143</v>
      </c>
      <c r="B21" s="11">
        <v>1804</v>
      </c>
      <c r="C21" s="11">
        <v>994</v>
      </c>
      <c r="D21" s="11">
        <v>1471</v>
      </c>
      <c r="E21" s="11">
        <v>1173</v>
      </c>
      <c r="F21" s="10">
        <v>1386</v>
      </c>
      <c r="G21" s="1">
        <f t="shared" si="0"/>
        <v>181.5856777493606</v>
      </c>
      <c r="H21" s="1">
        <f t="shared" si="1"/>
        <v>0.65044465823497666</v>
      </c>
    </row>
    <row r="22" spans="1:8" x14ac:dyDescent="0.3">
      <c r="A22" s="9" t="s">
        <v>137</v>
      </c>
      <c r="B22" s="8">
        <v>493</v>
      </c>
      <c r="C22" s="8">
        <v>735</v>
      </c>
      <c r="D22" s="8">
        <v>624</v>
      </c>
      <c r="E22" s="8">
        <v>135</v>
      </c>
      <c r="F22" s="6">
        <v>1194</v>
      </c>
      <c r="G22" s="1">
        <f t="shared" si="0"/>
        <v>7844.4444444444443</v>
      </c>
      <c r="H22" s="1">
        <f t="shared" si="1"/>
        <v>0.5603397705141141</v>
      </c>
    </row>
    <row r="23" spans="1:8" x14ac:dyDescent="0.3">
      <c r="A23" s="12" t="s">
        <v>166</v>
      </c>
      <c r="B23" s="11">
        <v>1154</v>
      </c>
      <c r="C23" s="11">
        <v>4026</v>
      </c>
      <c r="D23" s="11">
        <v>4762</v>
      </c>
      <c r="E23" s="11">
        <v>1775</v>
      </c>
      <c r="F23" s="10">
        <v>1162</v>
      </c>
      <c r="G23" s="1">
        <f t="shared" si="0"/>
        <v>-345.35211267605632</v>
      </c>
      <c r="H23" s="1">
        <f t="shared" si="1"/>
        <v>0.54532228922730364</v>
      </c>
    </row>
    <row r="24" spans="1:8" x14ac:dyDescent="0.3">
      <c r="A24" s="9" t="s">
        <v>150</v>
      </c>
      <c r="B24" s="8">
        <v>0</v>
      </c>
      <c r="C24" s="8">
        <v>55</v>
      </c>
      <c r="D24" s="8">
        <v>347</v>
      </c>
      <c r="E24" s="8">
        <v>436</v>
      </c>
      <c r="F24" s="6">
        <v>1128</v>
      </c>
      <c r="G24" s="1">
        <f t="shared" si="0"/>
        <v>1587.1559633027523</v>
      </c>
      <c r="H24" s="1">
        <f t="shared" si="1"/>
        <v>0.52936621536006756</v>
      </c>
    </row>
    <row r="25" spans="1:8" x14ac:dyDescent="0.3">
      <c r="A25" s="12" t="s">
        <v>109</v>
      </c>
      <c r="B25" s="11">
        <v>106</v>
      </c>
      <c r="C25" s="11">
        <v>102</v>
      </c>
      <c r="D25" s="11">
        <v>918</v>
      </c>
      <c r="E25" s="11">
        <v>817</v>
      </c>
      <c r="F25" s="10">
        <v>781</v>
      </c>
      <c r="G25" s="1">
        <f t="shared" si="0"/>
        <v>-44.063647490820074</v>
      </c>
      <c r="H25" s="1">
        <f t="shared" si="1"/>
        <v>0.36652040265621699</v>
      </c>
    </row>
    <row r="26" spans="1:8" x14ac:dyDescent="0.3">
      <c r="A26" s="9" t="s">
        <v>135</v>
      </c>
      <c r="B26" s="8">
        <v>124</v>
      </c>
      <c r="C26" s="8">
        <v>98</v>
      </c>
      <c r="D26" s="8">
        <v>446</v>
      </c>
      <c r="E26" s="8">
        <v>613</v>
      </c>
      <c r="F26" s="6">
        <v>751</v>
      </c>
      <c r="G26" s="1">
        <f t="shared" si="0"/>
        <v>225.12234910277323</v>
      </c>
      <c r="H26" s="1">
        <f t="shared" si="1"/>
        <v>0.3524415139498322</v>
      </c>
    </row>
    <row r="27" spans="1:8" x14ac:dyDescent="0.3">
      <c r="A27" s="12" t="s">
        <v>133</v>
      </c>
      <c r="B27" s="11">
        <v>117</v>
      </c>
      <c r="C27" s="11">
        <v>628</v>
      </c>
      <c r="D27" s="11">
        <v>640</v>
      </c>
      <c r="E27" s="11">
        <v>772</v>
      </c>
      <c r="F27" s="10">
        <v>712</v>
      </c>
      <c r="G27" s="1">
        <f t="shared" si="0"/>
        <v>-77.720207253886002</v>
      </c>
      <c r="H27" s="1">
        <f t="shared" si="1"/>
        <v>0.33413895863153203</v>
      </c>
    </row>
    <row r="28" spans="1:8" x14ac:dyDescent="0.3">
      <c r="A28" s="9" t="s">
        <v>122</v>
      </c>
      <c r="B28" s="8">
        <v>248</v>
      </c>
      <c r="C28" s="8">
        <v>0</v>
      </c>
      <c r="D28" s="8">
        <v>11</v>
      </c>
      <c r="E28" s="8">
        <v>302</v>
      </c>
      <c r="F28" s="6">
        <v>696</v>
      </c>
      <c r="G28" s="1">
        <f t="shared" si="0"/>
        <v>1304.635761589404</v>
      </c>
      <c r="H28" s="1">
        <f t="shared" si="1"/>
        <v>0.3266302179881268</v>
      </c>
    </row>
    <row r="29" spans="1:8" x14ac:dyDescent="0.3">
      <c r="A29" s="12" t="s">
        <v>148</v>
      </c>
      <c r="B29" s="11">
        <v>2580</v>
      </c>
      <c r="C29" s="11">
        <v>849</v>
      </c>
      <c r="D29" s="11">
        <v>1087</v>
      </c>
      <c r="E29" s="11">
        <v>1110</v>
      </c>
      <c r="F29" s="10">
        <v>673</v>
      </c>
      <c r="G29" s="1">
        <f t="shared" si="0"/>
        <v>-393.69369369369366</v>
      </c>
      <c r="H29" s="1">
        <f t="shared" si="1"/>
        <v>0.31583640331323182</v>
      </c>
    </row>
    <row r="30" spans="1:8" x14ac:dyDescent="0.3">
      <c r="A30" s="9" t="s">
        <v>103</v>
      </c>
      <c r="B30" s="8">
        <v>3457</v>
      </c>
      <c r="C30" s="8">
        <v>4629</v>
      </c>
      <c r="D30" s="8">
        <v>2041</v>
      </c>
      <c r="E30" s="8">
        <v>1525</v>
      </c>
      <c r="F30" s="6">
        <v>665</v>
      </c>
      <c r="G30" s="1">
        <f t="shared" si="0"/>
        <v>-563.93442622950818</v>
      </c>
      <c r="H30" s="1">
        <f t="shared" si="1"/>
        <v>0.3120820329915292</v>
      </c>
    </row>
    <row r="31" spans="1:8" x14ac:dyDescent="0.3">
      <c r="A31" s="12" t="s">
        <v>156</v>
      </c>
      <c r="B31" s="11">
        <v>681</v>
      </c>
      <c r="C31" s="11">
        <v>610</v>
      </c>
      <c r="D31" s="11">
        <v>1581</v>
      </c>
      <c r="E31" s="11">
        <v>1520</v>
      </c>
      <c r="F31" s="10">
        <v>638</v>
      </c>
      <c r="G31" s="1">
        <f t="shared" si="0"/>
        <v>-580.26315789473676</v>
      </c>
      <c r="H31" s="1">
        <f t="shared" si="1"/>
        <v>0.29941103315578288</v>
      </c>
    </row>
    <row r="32" spans="1:8" x14ac:dyDescent="0.3">
      <c r="A32" s="9" t="s">
        <v>163</v>
      </c>
      <c r="B32" s="8">
        <v>1574</v>
      </c>
      <c r="C32" s="8">
        <v>921</v>
      </c>
      <c r="D32" s="8">
        <v>1729</v>
      </c>
      <c r="E32" s="8">
        <v>1967</v>
      </c>
      <c r="F32" s="6">
        <v>632</v>
      </c>
      <c r="G32" s="1">
        <f t="shared" si="0"/>
        <v>-678.69852567361465</v>
      </c>
      <c r="H32" s="1">
        <f t="shared" si="1"/>
        <v>0.29659525541450599</v>
      </c>
    </row>
    <row r="33" spans="1:8" x14ac:dyDescent="0.3">
      <c r="A33" s="12" t="s">
        <v>159</v>
      </c>
      <c r="B33" s="11">
        <v>706</v>
      </c>
      <c r="C33" s="11">
        <v>836</v>
      </c>
      <c r="D33" s="11">
        <v>789</v>
      </c>
      <c r="E33" s="11">
        <v>1084</v>
      </c>
      <c r="F33" s="10">
        <v>623</v>
      </c>
      <c r="G33" s="1">
        <f t="shared" si="0"/>
        <v>-425.27675276752768</v>
      </c>
      <c r="H33" s="1">
        <f t="shared" si="1"/>
        <v>0.29237158880259051</v>
      </c>
    </row>
    <row r="34" spans="1:8" x14ac:dyDescent="0.3">
      <c r="A34" s="9" t="s">
        <v>97</v>
      </c>
      <c r="B34" s="8">
        <v>204</v>
      </c>
      <c r="C34" s="8">
        <v>275</v>
      </c>
      <c r="D34" s="8">
        <v>96</v>
      </c>
      <c r="E34" s="8">
        <v>291</v>
      </c>
      <c r="F34" s="6">
        <v>538</v>
      </c>
      <c r="G34" s="1">
        <f t="shared" si="0"/>
        <v>848.7972508591065</v>
      </c>
      <c r="H34" s="1">
        <f t="shared" si="1"/>
        <v>0.25248140413450032</v>
      </c>
    </row>
    <row r="35" spans="1:8" x14ac:dyDescent="0.3">
      <c r="A35" s="12" t="s">
        <v>154</v>
      </c>
      <c r="B35" s="11">
        <v>789</v>
      </c>
      <c r="C35" s="11">
        <v>677</v>
      </c>
      <c r="D35" s="11">
        <v>1045</v>
      </c>
      <c r="E35" s="11">
        <v>1459</v>
      </c>
      <c r="F35" s="10">
        <v>515</v>
      </c>
      <c r="G35" s="1">
        <f t="shared" si="0"/>
        <v>-647.01850582590816</v>
      </c>
      <c r="H35" s="1">
        <f t="shared" si="1"/>
        <v>0.24168758945960533</v>
      </c>
    </row>
    <row r="36" spans="1:8" x14ac:dyDescent="0.3">
      <c r="A36" s="9" t="s">
        <v>112</v>
      </c>
      <c r="B36" s="8">
        <v>1338</v>
      </c>
      <c r="C36" s="8">
        <v>796</v>
      </c>
      <c r="D36" s="8">
        <v>890</v>
      </c>
      <c r="E36" s="8">
        <v>697</v>
      </c>
      <c r="F36" s="6">
        <v>484</v>
      </c>
      <c r="G36" s="1">
        <f t="shared" si="0"/>
        <v>-305.59540889526545</v>
      </c>
      <c r="H36" s="1">
        <f t="shared" si="1"/>
        <v>0.22713940446300773</v>
      </c>
    </row>
    <row r="37" spans="1:8" x14ac:dyDescent="0.3">
      <c r="A37" s="12" t="s">
        <v>98</v>
      </c>
      <c r="B37" s="11">
        <v>594</v>
      </c>
      <c r="C37" s="11">
        <v>615</v>
      </c>
      <c r="D37" s="11">
        <v>341</v>
      </c>
      <c r="E37" s="11">
        <v>600</v>
      </c>
      <c r="F37" s="10">
        <v>443</v>
      </c>
      <c r="G37" s="1">
        <f t="shared" si="0"/>
        <v>-261.66666666666669</v>
      </c>
      <c r="H37" s="1">
        <f t="shared" si="1"/>
        <v>0.20789825656428187</v>
      </c>
    </row>
    <row r="38" spans="1:8" x14ac:dyDescent="0.3">
      <c r="A38" s="9" t="s">
        <v>110</v>
      </c>
      <c r="B38" s="8">
        <v>490</v>
      </c>
      <c r="C38" s="8">
        <v>331</v>
      </c>
      <c r="D38" s="8">
        <v>574</v>
      </c>
      <c r="E38" s="8">
        <v>578</v>
      </c>
      <c r="F38" s="6">
        <v>440</v>
      </c>
      <c r="G38" s="1">
        <f t="shared" si="0"/>
        <v>-238.75432525951555</v>
      </c>
      <c r="H38" s="1">
        <f t="shared" si="1"/>
        <v>0.20649036769364337</v>
      </c>
    </row>
    <row r="39" spans="1:8" x14ac:dyDescent="0.3">
      <c r="A39" s="12" t="s">
        <v>167</v>
      </c>
      <c r="B39" s="11">
        <v>2105</v>
      </c>
      <c r="C39" s="11">
        <v>2074</v>
      </c>
      <c r="D39" s="11">
        <v>1695</v>
      </c>
      <c r="E39" s="11">
        <v>1089</v>
      </c>
      <c r="F39" s="10">
        <v>429</v>
      </c>
      <c r="G39" s="1">
        <f t="shared" si="0"/>
        <v>-606.06060606060612</v>
      </c>
      <c r="H39" s="1">
        <f t="shared" si="1"/>
        <v>0.20132810850130231</v>
      </c>
    </row>
    <row r="40" spans="1:8" x14ac:dyDescent="0.3">
      <c r="A40" s="9" t="s">
        <v>127</v>
      </c>
      <c r="B40" s="8">
        <v>38</v>
      </c>
      <c r="C40" s="8">
        <v>33</v>
      </c>
      <c r="D40" s="8">
        <v>54</v>
      </c>
      <c r="E40" s="8">
        <v>675</v>
      </c>
      <c r="F40" s="6">
        <v>421</v>
      </c>
      <c r="G40" s="1">
        <f t="shared" si="0"/>
        <v>-376.2962962962963</v>
      </c>
      <c r="H40" s="1">
        <f t="shared" si="1"/>
        <v>0.19757373817959967</v>
      </c>
    </row>
    <row r="41" spans="1:8" x14ac:dyDescent="0.3">
      <c r="A41" s="12" t="s">
        <v>101</v>
      </c>
      <c r="B41" s="11">
        <v>409</v>
      </c>
      <c r="C41" s="11">
        <v>477</v>
      </c>
      <c r="D41" s="11">
        <v>804</v>
      </c>
      <c r="E41" s="11">
        <v>504</v>
      </c>
      <c r="F41" s="10">
        <v>363</v>
      </c>
      <c r="G41" s="1">
        <f t="shared" si="0"/>
        <v>-279.76190476190476</v>
      </c>
      <c r="H41" s="1">
        <f t="shared" si="1"/>
        <v>0.1703545533472558</v>
      </c>
    </row>
    <row r="42" spans="1:8" x14ac:dyDescent="0.3">
      <c r="A42" s="9" t="s">
        <v>120</v>
      </c>
      <c r="B42" s="8">
        <v>119</v>
      </c>
      <c r="C42" s="8">
        <v>94</v>
      </c>
      <c r="D42" s="8">
        <v>466</v>
      </c>
      <c r="E42" s="8">
        <v>417</v>
      </c>
      <c r="F42" s="6">
        <v>325</v>
      </c>
      <c r="G42" s="1">
        <f t="shared" si="0"/>
        <v>-220.62350119904076</v>
      </c>
      <c r="H42" s="1">
        <f t="shared" si="1"/>
        <v>0.15252129431916839</v>
      </c>
    </row>
    <row r="43" spans="1:8" x14ac:dyDescent="0.3">
      <c r="A43" s="12" t="s">
        <v>149</v>
      </c>
      <c r="B43" s="11">
        <v>289</v>
      </c>
      <c r="C43" s="11">
        <v>123</v>
      </c>
      <c r="D43" s="11">
        <v>704</v>
      </c>
      <c r="E43" s="11">
        <v>480</v>
      </c>
      <c r="F43" s="10">
        <v>279</v>
      </c>
      <c r="G43" s="1">
        <f t="shared" si="0"/>
        <v>-418.75</v>
      </c>
      <c r="H43" s="1">
        <f t="shared" si="1"/>
        <v>0.13093366496937842</v>
      </c>
    </row>
    <row r="44" spans="1:8" x14ac:dyDescent="0.3">
      <c r="A44" s="9" t="s">
        <v>106</v>
      </c>
      <c r="B44" s="8">
        <v>272</v>
      </c>
      <c r="C44" s="8">
        <v>210</v>
      </c>
      <c r="D44" s="8">
        <v>433</v>
      </c>
      <c r="E44" s="8">
        <v>271</v>
      </c>
      <c r="F44" s="6">
        <v>277</v>
      </c>
      <c r="G44" s="1">
        <f t="shared" si="0"/>
        <v>22.140221402214021</v>
      </c>
      <c r="H44" s="1">
        <f t="shared" si="1"/>
        <v>0.12999507238895275</v>
      </c>
    </row>
    <row r="45" spans="1:8" x14ac:dyDescent="0.3">
      <c r="A45" s="12" t="s">
        <v>108</v>
      </c>
      <c r="B45" s="11">
        <v>689</v>
      </c>
      <c r="C45" s="11">
        <v>466</v>
      </c>
      <c r="D45" s="11">
        <v>1001</v>
      </c>
      <c r="E45" s="11">
        <v>837</v>
      </c>
      <c r="F45" s="10">
        <v>272</v>
      </c>
      <c r="G45" s="1">
        <f t="shared" si="0"/>
        <v>-675.02986857825567</v>
      </c>
      <c r="H45" s="1">
        <f t="shared" si="1"/>
        <v>0.12764859093788863</v>
      </c>
    </row>
    <row r="46" spans="1:8" x14ac:dyDescent="0.3">
      <c r="A46" s="9" t="s">
        <v>152</v>
      </c>
      <c r="B46" s="8">
        <v>65</v>
      </c>
      <c r="C46" s="8">
        <v>106</v>
      </c>
      <c r="D46" s="8">
        <v>115</v>
      </c>
      <c r="E46" s="8">
        <v>356</v>
      </c>
      <c r="F46" s="6">
        <v>240</v>
      </c>
      <c r="G46" s="1">
        <f t="shared" si="0"/>
        <v>-325.84269662921349</v>
      </c>
      <c r="H46" s="1">
        <f t="shared" si="1"/>
        <v>0.11263110965107821</v>
      </c>
    </row>
    <row r="47" spans="1:8" x14ac:dyDescent="0.3">
      <c r="A47" s="12" t="s">
        <v>89</v>
      </c>
      <c r="B47" s="11">
        <v>19</v>
      </c>
      <c r="C47" s="11">
        <v>13</v>
      </c>
      <c r="D47" s="11">
        <v>216</v>
      </c>
      <c r="E47" s="11">
        <v>192</v>
      </c>
      <c r="F47" s="10">
        <v>232</v>
      </c>
      <c r="G47" s="1">
        <f t="shared" si="0"/>
        <v>208.33333333333334</v>
      </c>
      <c r="H47" s="1">
        <f t="shared" si="1"/>
        <v>0.10887673932937561</v>
      </c>
    </row>
    <row r="48" spans="1:8" x14ac:dyDescent="0.3">
      <c r="A48" s="9" t="s">
        <v>114</v>
      </c>
      <c r="B48" s="8">
        <v>861</v>
      </c>
      <c r="C48" s="8">
        <v>345</v>
      </c>
      <c r="D48" s="8">
        <v>1611</v>
      </c>
      <c r="E48" s="8">
        <v>619</v>
      </c>
      <c r="F48" s="6">
        <v>225</v>
      </c>
      <c r="G48" s="1">
        <f t="shared" si="0"/>
        <v>-636.5105008077544</v>
      </c>
      <c r="H48" s="1">
        <f t="shared" si="1"/>
        <v>0.10559166529788581</v>
      </c>
    </row>
    <row r="49" spans="1:8" x14ac:dyDescent="0.3">
      <c r="A49" s="12" t="s">
        <v>136</v>
      </c>
      <c r="B49" s="11">
        <v>70</v>
      </c>
      <c r="C49" s="11">
        <v>104</v>
      </c>
      <c r="D49" s="11">
        <v>273</v>
      </c>
      <c r="E49" s="11">
        <v>430</v>
      </c>
      <c r="F49" s="10">
        <v>216</v>
      </c>
      <c r="G49" s="1">
        <f t="shared" si="0"/>
        <v>-497.67441860465118</v>
      </c>
      <c r="H49" s="1">
        <f t="shared" si="1"/>
        <v>0.10136799868597039</v>
      </c>
    </row>
    <row r="50" spans="1:8" x14ac:dyDescent="0.3">
      <c r="A50" s="9" t="s">
        <v>104</v>
      </c>
      <c r="B50" s="8">
        <v>53</v>
      </c>
      <c r="C50" s="8">
        <v>86</v>
      </c>
      <c r="D50" s="8">
        <v>313</v>
      </c>
      <c r="E50" s="8">
        <v>328</v>
      </c>
      <c r="F50" s="6">
        <v>215</v>
      </c>
      <c r="G50" s="1">
        <f t="shared" si="0"/>
        <v>-344.51219512195121</v>
      </c>
      <c r="H50" s="1">
        <f t="shared" si="1"/>
        <v>0.10089870239575756</v>
      </c>
    </row>
    <row r="51" spans="1:8" x14ac:dyDescent="0.3">
      <c r="A51" s="12" t="s">
        <v>113</v>
      </c>
      <c r="B51" s="11">
        <v>0</v>
      </c>
      <c r="C51" s="11">
        <v>0</v>
      </c>
      <c r="D51" s="11">
        <v>167</v>
      </c>
      <c r="E51" s="11">
        <v>351</v>
      </c>
      <c r="F51" s="10">
        <v>214</v>
      </c>
      <c r="G51" s="1">
        <f t="shared" si="0"/>
        <v>-390.3133903133903</v>
      </c>
      <c r="H51" s="1">
        <f t="shared" si="1"/>
        <v>0.10042940610554474</v>
      </c>
    </row>
    <row r="52" spans="1:8" x14ac:dyDescent="0.3">
      <c r="A52" s="9" t="s">
        <v>116</v>
      </c>
      <c r="B52" s="8">
        <v>91</v>
      </c>
      <c r="C52" s="8">
        <v>59</v>
      </c>
      <c r="D52" s="8">
        <v>31</v>
      </c>
      <c r="E52" s="8">
        <v>77</v>
      </c>
      <c r="F52" s="6">
        <v>157</v>
      </c>
      <c r="G52" s="1">
        <f t="shared" si="0"/>
        <v>1038.9610389610389</v>
      </c>
      <c r="H52" s="1">
        <f t="shared" si="1"/>
        <v>7.3679517563413663E-2</v>
      </c>
    </row>
    <row r="53" spans="1:8" x14ac:dyDescent="0.3">
      <c r="A53" s="12" t="s">
        <v>119</v>
      </c>
      <c r="B53" s="11">
        <v>63</v>
      </c>
      <c r="C53" s="11">
        <v>0</v>
      </c>
      <c r="D53" s="11">
        <v>155</v>
      </c>
      <c r="E53" s="11">
        <v>238</v>
      </c>
      <c r="F53" s="10">
        <v>141</v>
      </c>
      <c r="G53" s="1">
        <f t="shared" si="0"/>
        <v>-407.56302521008405</v>
      </c>
      <c r="H53" s="1">
        <f t="shared" si="1"/>
        <v>6.6170776920008445E-2</v>
      </c>
    </row>
    <row r="54" spans="1:8" x14ac:dyDescent="0.3">
      <c r="A54" s="9" t="s">
        <v>92</v>
      </c>
      <c r="B54" s="8">
        <v>0</v>
      </c>
      <c r="C54" s="8">
        <v>27</v>
      </c>
      <c r="D54" s="8">
        <v>88</v>
      </c>
      <c r="E54" s="8">
        <v>111</v>
      </c>
      <c r="F54" s="6">
        <v>102</v>
      </c>
      <c r="G54" s="1">
        <f t="shared" si="0"/>
        <v>-81.081081081081081</v>
      </c>
      <c r="H54" s="1">
        <f t="shared" si="1"/>
        <v>4.7868221601708241E-2</v>
      </c>
    </row>
    <row r="55" spans="1:8" x14ac:dyDescent="0.3">
      <c r="A55" s="12" t="s">
        <v>124</v>
      </c>
      <c r="B55" s="11">
        <v>179</v>
      </c>
      <c r="C55" s="11">
        <v>90</v>
      </c>
      <c r="D55" s="11">
        <v>214</v>
      </c>
      <c r="E55" s="11">
        <v>176</v>
      </c>
      <c r="F55" s="10">
        <v>99</v>
      </c>
      <c r="G55" s="1">
        <f t="shared" si="0"/>
        <v>-437.5</v>
      </c>
      <c r="H55" s="1">
        <f t="shared" si="1"/>
        <v>4.646033273106976E-2</v>
      </c>
    </row>
    <row r="56" spans="1:8" x14ac:dyDescent="0.3">
      <c r="A56" s="9" t="s">
        <v>87</v>
      </c>
      <c r="B56" s="8">
        <v>392</v>
      </c>
      <c r="C56" s="8">
        <v>1113</v>
      </c>
      <c r="D56" s="8">
        <v>1267</v>
      </c>
      <c r="E56" s="8">
        <v>46</v>
      </c>
      <c r="F56" s="6">
        <v>90</v>
      </c>
      <c r="G56" s="1">
        <f t="shared" si="0"/>
        <v>956.52173913043487</v>
      </c>
      <c r="H56" s="1">
        <f t="shared" si="1"/>
        <v>4.2236666119154324E-2</v>
      </c>
    </row>
    <row r="57" spans="1:8" x14ac:dyDescent="0.3">
      <c r="A57" s="12" t="s">
        <v>88</v>
      </c>
      <c r="B57" s="11">
        <v>2</v>
      </c>
      <c r="C57" s="11">
        <v>0</v>
      </c>
      <c r="D57" s="11">
        <v>86</v>
      </c>
      <c r="E57" s="11">
        <v>72</v>
      </c>
      <c r="F57" s="10">
        <v>72</v>
      </c>
      <c r="G57" s="1">
        <f t="shared" si="0"/>
        <v>0</v>
      </c>
      <c r="H57" s="1">
        <f t="shared" si="1"/>
        <v>3.3789332895323466E-2</v>
      </c>
    </row>
    <row r="58" spans="1:8" x14ac:dyDescent="0.3">
      <c r="A58" s="9" t="s">
        <v>90</v>
      </c>
      <c r="B58" s="8">
        <v>13</v>
      </c>
      <c r="C58" s="8">
        <v>60</v>
      </c>
      <c r="D58" s="8">
        <v>144</v>
      </c>
      <c r="E58" s="8">
        <v>126</v>
      </c>
      <c r="F58" s="6">
        <v>71</v>
      </c>
      <c r="G58" s="1">
        <f t="shared" si="0"/>
        <v>-436.50793650793651</v>
      </c>
      <c r="H58" s="1">
        <f t="shared" si="1"/>
        <v>3.3320036605110639E-2</v>
      </c>
    </row>
    <row r="59" spans="1:8" x14ac:dyDescent="0.3">
      <c r="A59" s="12" t="s">
        <v>58</v>
      </c>
      <c r="B59" s="11">
        <v>18</v>
      </c>
      <c r="C59" s="11">
        <v>23</v>
      </c>
      <c r="D59" s="11">
        <v>87</v>
      </c>
      <c r="E59" s="11">
        <v>76</v>
      </c>
      <c r="F59" s="10">
        <v>65</v>
      </c>
      <c r="G59" s="1">
        <f t="shared" si="0"/>
        <v>-144.73684210526315</v>
      </c>
      <c r="H59" s="1">
        <f t="shared" si="1"/>
        <v>3.0504258863833681E-2</v>
      </c>
    </row>
    <row r="60" spans="1:8" x14ac:dyDescent="0.3">
      <c r="A60" s="9" t="s">
        <v>74</v>
      </c>
      <c r="B60" s="8">
        <v>0</v>
      </c>
      <c r="C60" s="8">
        <v>0</v>
      </c>
      <c r="D60" s="8">
        <v>109</v>
      </c>
      <c r="E60" s="8">
        <v>69</v>
      </c>
      <c r="F60" s="6">
        <v>45</v>
      </c>
      <c r="G60" s="1">
        <f t="shared" si="0"/>
        <v>-347.82608695652175</v>
      </c>
      <c r="H60" s="1">
        <f t="shared" si="1"/>
        <v>2.1118333059577162E-2</v>
      </c>
    </row>
    <row r="61" spans="1:8" x14ac:dyDescent="0.3">
      <c r="A61" s="12" t="s">
        <v>115</v>
      </c>
      <c r="B61" s="11">
        <v>0</v>
      </c>
      <c r="C61" s="11">
        <v>0</v>
      </c>
      <c r="D61" s="11">
        <v>28</v>
      </c>
      <c r="E61" s="11">
        <v>19</v>
      </c>
      <c r="F61" s="10">
        <v>44</v>
      </c>
      <c r="G61" s="1">
        <f t="shared" si="0"/>
        <v>1315.7894736842106</v>
      </c>
      <c r="H61" s="1">
        <f t="shared" si="1"/>
        <v>2.0649036769364339E-2</v>
      </c>
    </row>
    <row r="62" spans="1:8" x14ac:dyDescent="0.3">
      <c r="A62" s="9" t="s">
        <v>69</v>
      </c>
      <c r="B62" s="8">
        <v>154</v>
      </c>
      <c r="C62" s="8">
        <v>146</v>
      </c>
      <c r="D62" s="8">
        <v>160</v>
      </c>
      <c r="E62" s="8">
        <v>22</v>
      </c>
      <c r="F62" s="6">
        <v>37</v>
      </c>
      <c r="G62" s="1">
        <f t="shared" si="0"/>
        <v>681.81818181818176</v>
      </c>
      <c r="H62" s="1">
        <f t="shared" si="1"/>
        <v>1.7363962737874557E-2</v>
      </c>
    </row>
    <row r="63" spans="1:8" x14ac:dyDescent="0.3">
      <c r="A63" s="12" t="s">
        <v>68</v>
      </c>
      <c r="B63" s="11">
        <v>0</v>
      </c>
      <c r="C63" s="11">
        <v>0</v>
      </c>
      <c r="D63" s="11">
        <v>31</v>
      </c>
      <c r="E63" s="11">
        <v>29</v>
      </c>
      <c r="F63" s="10">
        <v>30</v>
      </c>
      <c r="G63" s="1">
        <f t="shared" si="0"/>
        <v>34.482758620689651</v>
      </c>
      <c r="H63" s="1">
        <f t="shared" si="1"/>
        <v>1.4078888706384777E-2</v>
      </c>
    </row>
    <row r="64" spans="1:8" x14ac:dyDescent="0.3">
      <c r="A64" s="9" t="s">
        <v>129</v>
      </c>
      <c r="B64" s="8">
        <v>1055</v>
      </c>
      <c r="C64" s="8">
        <v>2952</v>
      </c>
      <c r="D64" s="8">
        <v>3002</v>
      </c>
      <c r="E64" s="8">
        <v>8</v>
      </c>
      <c r="F64" s="6">
        <v>28</v>
      </c>
      <c r="G64" s="1">
        <f t="shared" si="0"/>
        <v>2500</v>
      </c>
      <c r="H64" s="1">
        <f t="shared" si="1"/>
        <v>1.3140296125959124E-2</v>
      </c>
    </row>
    <row r="65" spans="1:8" x14ac:dyDescent="0.3">
      <c r="A65" s="12" t="s">
        <v>102</v>
      </c>
      <c r="B65" s="11">
        <v>3</v>
      </c>
      <c r="C65" s="11">
        <v>29</v>
      </c>
      <c r="D65" s="11">
        <v>18</v>
      </c>
      <c r="E65" s="11">
        <v>110</v>
      </c>
      <c r="F65" s="10">
        <v>26</v>
      </c>
      <c r="G65" s="1">
        <f t="shared" si="0"/>
        <v>-763.63636363636363</v>
      </c>
      <c r="H65" s="1">
        <f t="shared" si="1"/>
        <v>1.2201703545533472E-2</v>
      </c>
    </row>
    <row r="66" spans="1:8" x14ac:dyDescent="0.3">
      <c r="A66" s="9" t="s">
        <v>107</v>
      </c>
      <c r="B66" s="8">
        <v>9</v>
      </c>
      <c r="C66" s="8">
        <v>51</v>
      </c>
      <c r="D66" s="8">
        <v>80</v>
      </c>
      <c r="E66" s="8">
        <v>9</v>
      </c>
      <c r="F66" s="6">
        <v>24</v>
      </c>
      <c r="G66" s="1">
        <f t="shared" si="0"/>
        <v>1666.6666666666667</v>
      </c>
      <c r="H66" s="1">
        <f t="shared" si="1"/>
        <v>1.126311096510782E-2</v>
      </c>
    </row>
    <row r="67" spans="1:8" x14ac:dyDescent="0.3">
      <c r="A67" s="12" t="s">
        <v>66</v>
      </c>
      <c r="B67" s="11">
        <v>0</v>
      </c>
      <c r="C67" s="11">
        <v>0</v>
      </c>
      <c r="D67" s="11">
        <v>8</v>
      </c>
      <c r="E67" s="11">
        <v>19</v>
      </c>
      <c r="F67" s="10">
        <v>21</v>
      </c>
      <c r="G67" s="1">
        <f t="shared" ref="G67:G130" si="2">(F67-E67)/E67*1000</f>
        <v>105.26315789473684</v>
      </c>
      <c r="H67" s="1">
        <f t="shared" ref="H67:H130" si="3">(F67/$F$2)*100</f>
        <v>9.8552220944693441E-3</v>
      </c>
    </row>
    <row r="68" spans="1:8" x14ac:dyDescent="0.3">
      <c r="A68" s="9" t="s">
        <v>123</v>
      </c>
      <c r="B68" s="8">
        <v>0</v>
      </c>
      <c r="C68" s="8">
        <v>0</v>
      </c>
      <c r="D68" s="8">
        <v>9</v>
      </c>
      <c r="E68" s="8">
        <v>17</v>
      </c>
      <c r="F68" s="6">
        <v>21</v>
      </c>
      <c r="G68" s="1">
        <f t="shared" si="2"/>
        <v>235.29411764705881</v>
      </c>
      <c r="H68" s="1">
        <f t="shared" si="3"/>
        <v>9.8552220944693441E-3</v>
      </c>
    </row>
    <row r="69" spans="1:8" x14ac:dyDescent="0.3">
      <c r="A69" s="12" t="s">
        <v>52</v>
      </c>
      <c r="B69" s="11">
        <v>2</v>
      </c>
      <c r="C69" s="11">
        <v>0</v>
      </c>
      <c r="D69" s="11">
        <v>29</v>
      </c>
      <c r="E69" s="11">
        <v>22</v>
      </c>
      <c r="F69" s="10">
        <v>17</v>
      </c>
      <c r="G69" s="1">
        <f t="shared" si="2"/>
        <v>-227.27272727272725</v>
      </c>
      <c r="H69" s="1">
        <f t="shared" si="3"/>
        <v>7.9780369336180396E-3</v>
      </c>
    </row>
    <row r="70" spans="1:8" x14ac:dyDescent="0.3">
      <c r="A70" s="9" t="s">
        <v>83</v>
      </c>
      <c r="B70" s="8">
        <v>0</v>
      </c>
      <c r="C70" s="8">
        <v>2</v>
      </c>
      <c r="D70" s="8">
        <v>28</v>
      </c>
      <c r="E70" s="8">
        <v>34</v>
      </c>
      <c r="F70" s="6">
        <v>17</v>
      </c>
      <c r="G70" s="1">
        <f t="shared" si="2"/>
        <v>-500</v>
      </c>
      <c r="H70" s="1">
        <f t="shared" si="3"/>
        <v>7.9780369336180396E-3</v>
      </c>
    </row>
    <row r="71" spans="1:8" x14ac:dyDescent="0.3">
      <c r="A71" s="12" t="s">
        <v>55</v>
      </c>
      <c r="B71" s="11">
        <v>1</v>
      </c>
      <c r="C71" s="11">
        <v>0</v>
      </c>
      <c r="D71" s="11">
        <v>6</v>
      </c>
      <c r="E71" s="11">
        <v>12</v>
      </c>
      <c r="F71" s="10">
        <v>17</v>
      </c>
      <c r="G71" s="1">
        <f t="shared" si="2"/>
        <v>416.66666666666669</v>
      </c>
      <c r="H71" s="1">
        <f t="shared" si="3"/>
        <v>7.9780369336180396E-3</v>
      </c>
    </row>
    <row r="72" spans="1:8" x14ac:dyDescent="0.3">
      <c r="A72" s="9" t="s">
        <v>144</v>
      </c>
      <c r="B72" s="8">
        <v>31</v>
      </c>
      <c r="C72" s="8">
        <v>18</v>
      </c>
      <c r="D72" s="8">
        <v>10</v>
      </c>
      <c r="E72" s="8">
        <v>7</v>
      </c>
      <c r="F72" s="6">
        <v>16</v>
      </c>
      <c r="G72" s="1">
        <f t="shared" si="2"/>
        <v>1285.7142857142858</v>
      </c>
      <c r="H72" s="1">
        <f t="shared" si="3"/>
        <v>7.5087406434052135E-3</v>
      </c>
    </row>
    <row r="73" spans="1:8" x14ac:dyDescent="0.3">
      <c r="A73" s="12" t="s">
        <v>72</v>
      </c>
      <c r="B73" s="11">
        <v>32</v>
      </c>
      <c r="C73" s="11">
        <v>0</v>
      </c>
      <c r="D73" s="11">
        <v>6</v>
      </c>
      <c r="E73" s="11">
        <v>8</v>
      </c>
      <c r="F73" s="10">
        <v>13</v>
      </c>
      <c r="G73" s="1">
        <f t="shared" si="2"/>
        <v>625</v>
      </c>
      <c r="H73" s="1">
        <f t="shared" si="3"/>
        <v>6.100851772766736E-3</v>
      </c>
    </row>
    <row r="74" spans="1:8" x14ac:dyDescent="0.3">
      <c r="A74" s="9" t="s">
        <v>99</v>
      </c>
      <c r="B74" s="8">
        <v>0</v>
      </c>
      <c r="C74" s="8">
        <v>9</v>
      </c>
      <c r="D74" s="8">
        <v>587</v>
      </c>
      <c r="E74" s="8">
        <v>15</v>
      </c>
      <c r="F74" s="6">
        <v>13</v>
      </c>
      <c r="G74" s="1">
        <f t="shared" si="2"/>
        <v>-133.33333333333334</v>
      </c>
      <c r="H74" s="1">
        <f t="shared" si="3"/>
        <v>6.100851772766736E-3</v>
      </c>
    </row>
    <row r="75" spans="1:8" x14ac:dyDescent="0.3">
      <c r="A75" s="12" t="s">
        <v>71</v>
      </c>
      <c r="B75" s="11">
        <v>0</v>
      </c>
      <c r="C75" s="11">
        <v>0</v>
      </c>
      <c r="D75" s="11">
        <v>17</v>
      </c>
      <c r="E75" s="11">
        <v>33</v>
      </c>
      <c r="F75" s="10">
        <v>10</v>
      </c>
      <c r="G75" s="1">
        <f t="shared" si="2"/>
        <v>-696.969696969697</v>
      </c>
      <c r="H75" s="1">
        <f t="shared" si="3"/>
        <v>4.6929629021282586E-3</v>
      </c>
    </row>
    <row r="76" spans="1:8" x14ac:dyDescent="0.3">
      <c r="A76" s="9" t="s">
        <v>79</v>
      </c>
      <c r="B76" s="8">
        <v>0</v>
      </c>
      <c r="C76" s="8">
        <v>0</v>
      </c>
      <c r="D76" s="8">
        <v>4</v>
      </c>
      <c r="E76" s="8">
        <v>8</v>
      </c>
      <c r="F76" s="6">
        <v>9</v>
      </c>
      <c r="G76" s="1">
        <f t="shared" si="2"/>
        <v>125</v>
      </c>
      <c r="H76" s="1">
        <f t="shared" si="3"/>
        <v>4.2236666119154333E-3</v>
      </c>
    </row>
    <row r="77" spans="1:8" x14ac:dyDescent="0.3">
      <c r="A77" s="12" t="s">
        <v>45</v>
      </c>
      <c r="B77" s="11">
        <v>0</v>
      </c>
      <c r="C77" s="11">
        <v>0</v>
      </c>
      <c r="D77" s="11"/>
      <c r="E77" s="11">
        <v>3</v>
      </c>
      <c r="F77" s="10">
        <v>8</v>
      </c>
      <c r="G77" s="1">
        <f t="shared" si="2"/>
        <v>1666.6666666666667</v>
      </c>
      <c r="H77" s="1">
        <f t="shared" si="3"/>
        <v>3.7543703217026068E-3</v>
      </c>
    </row>
    <row r="78" spans="1:8" x14ac:dyDescent="0.3">
      <c r="A78" s="9" t="s">
        <v>59</v>
      </c>
      <c r="B78" s="8">
        <v>0</v>
      </c>
      <c r="C78" s="8">
        <v>0</v>
      </c>
      <c r="D78" s="8">
        <v>18</v>
      </c>
      <c r="E78" s="8">
        <v>11</v>
      </c>
      <c r="F78" s="6">
        <v>8</v>
      </c>
      <c r="G78" s="1">
        <f t="shared" si="2"/>
        <v>-272.72727272727269</v>
      </c>
      <c r="H78" s="1">
        <f t="shared" si="3"/>
        <v>3.7543703217026068E-3</v>
      </c>
    </row>
    <row r="79" spans="1:8" x14ac:dyDescent="0.3">
      <c r="A79" s="12" t="s">
        <v>86</v>
      </c>
      <c r="B79" s="11">
        <v>0</v>
      </c>
      <c r="C79" s="11">
        <v>0</v>
      </c>
      <c r="D79" s="11">
        <v>26</v>
      </c>
      <c r="E79" s="11">
        <v>20</v>
      </c>
      <c r="F79" s="10">
        <v>8</v>
      </c>
      <c r="G79" s="1">
        <f t="shared" si="2"/>
        <v>-600</v>
      </c>
      <c r="H79" s="1">
        <f t="shared" si="3"/>
        <v>3.7543703217026068E-3</v>
      </c>
    </row>
    <row r="80" spans="1:8" x14ac:dyDescent="0.3">
      <c r="A80" s="9" t="s">
        <v>77</v>
      </c>
      <c r="B80" s="8">
        <v>0</v>
      </c>
      <c r="C80" s="8">
        <v>0</v>
      </c>
      <c r="D80" s="8">
        <v>6</v>
      </c>
      <c r="E80" s="8">
        <v>7</v>
      </c>
      <c r="F80" s="6">
        <v>7</v>
      </c>
      <c r="G80" s="1">
        <f t="shared" si="2"/>
        <v>0</v>
      </c>
      <c r="H80" s="1">
        <f t="shared" si="3"/>
        <v>3.2850740314897811E-3</v>
      </c>
    </row>
    <row r="81" spans="1:8" x14ac:dyDescent="0.3">
      <c r="A81" s="12" t="s">
        <v>29</v>
      </c>
      <c r="B81" s="11">
        <v>0</v>
      </c>
      <c r="C81" s="11">
        <v>0</v>
      </c>
      <c r="D81" s="11">
        <v>15</v>
      </c>
      <c r="E81" s="11">
        <v>12</v>
      </c>
      <c r="F81" s="10">
        <v>7</v>
      </c>
      <c r="G81" s="1">
        <f t="shared" si="2"/>
        <v>-416.66666666666669</v>
      </c>
      <c r="H81" s="1">
        <f t="shared" si="3"/>
        <v>3.2850740314897811E-3</v>
      </c>
    </row>
    <row r="82" spans="1:8" x14ac:dyDescent="0.3">
      <c r="A82" s="9" t="s">
        <v>138</v>
      </c>
      <c r="B82" s="8">
        <v>23</v>
      </c>
      <c r="C82" s="8">
        <v>11</v>
      </c>
      <c r="D82" s="8">
        <v>9</v>
      </c>
      <c r="E82" s="8">
        <v>14</v>
      </c>
      <c r="F82" s="6">
        <v>7</v>
      </c>
      <c r="G82" s="1">
        <f t="shared" si="2"/>
        <v>-500</v>
      </c>
      <c r="H82" s="1">
        <f t="shared" si="3"/>
        <v>3.2850740314897811E-3</v>
      </c>
    </row>
    <row r="83" spans="1:8" x14ac:dyDescent="0.3">
      <c r="A83" s="12" t="s">
        <v>111</v>
      </c>
      <c r="B83" s="11">
        <v>0</v>
      </c>
      <c r="C83" s="11">
        <v>0</v>
      </c>
      <c r="D83" s="11"/>
      <c r="E83" s="11"/>
      <c r="F83" s="10">
        <v>6</v>
      </c>
      <c r="G83" s="1" t="e">
        <f t="shared" si="2"/>
        <v>#DIV/0!</v>
      </c>
      <c r="H83" s="1">
        <f t="shared" si="3"/>
        <v>2.815777741276955E-3</v>
      </c>
    </row>
    <row r="84" spans="1:8" x14ac:dyDescent="0.3">
      <c r="A84" s="9" t="s">
        <v>91</v>
      </c>
      <c r="B84" s="8">
        <v>5</v>
      </c>
      <c r="C84" s="8">
        <v>17</v>
      </c>
      <c r="D84" s="8">
        <v>13</v>
      </c>
      <c r="E84" s="8">
        <v>1</v>
      </c>
      <c r="F84" s="6">
        <v>5</v>
      </c>
      <c r="G84" s="1">
        <f t="shared" si="2"/>
        <v>4000</v>
      </c>
      <c r="H84" s="1">
        <f t="shared" si="3"/>
        <v>2.3464814510641293E-3</v>
      </c>
    </row>
    <row r="85" spans="1:8" x14ac:dyDescent="0.3">
      <c r="A85" s="12" t="s">
        <v>63</v>
      </c>
      <c r="B85" s="11">
        <v>56</v>
      </c>
      <c r="C85" s="11">
        <v>1</v>
      </c>
      <c r="D85" s="11">
        <v>6</v>
      </c>
      <c r="E85" s="11">
        <v>5</v>
      </c>
      <c r="F85" s="10">
        <v>4</v>
      </c>
      <c r="G85" s="1">
        <f t="shared" si="2"/>
        <v>-200</v>
      </c>
      <c r="H85" s="1">
        <f t="shared" si="3"/>
        <v>1.8771851608513034E-3</v>
      </c>
    </row>
    <row r="86" spans="1:8" x14ac:dyDescent="0.3">
      <c r="A86" s="9" t="s">
        <v>134</v>
      </c>
      <c r="B86" s="8">
        <v>0</v>
      </c>
      <c r="C86" s="8">
        <v>50</v>
      </c>
      <c r="D86" s="8">
        <v>211</v>
      </c>
      <c r="E86" s="8">
        <v>417</v>
      </c>
      <c r="F86" s="6">
        <v>3</v>
      </c>
      <c r="G86" s="1">
        <f t="shared" si="2"/>
        <v>-992.80575539568349</v>
      </c>
      <c r="H86" s="1">
        <f t="shared" si="3"/>
        <v>1.4078888706384775E-3</v>
      </c>
    </row>
    <row r="87" spans="1:8" x14ac:dyDescent="0.3">
      <c r="A87" s="12" t="s">
        <v>100</v>
      </c>
      <c r="B87" s="11">
        <v>0</v>
      </c>
      <c r="C87" s="11">
        <v>0</v>
      </c>
      <c r="D87" s="11">
        <v>13</v>
      </c>
      <c r="E87" s="11">
        <v>3</v>
      </c>
      <c r="F87" s="10">
        <v>2</v>
      </c>
      <c r="G87" s="1">
        <f t="shared" si="2"/>
        <v>-333.33333333333331</v>
      </c>
      <c r="H87" s="1">
        <f t="shared" si="3"/>
        <v>9.3859258042565169E-4</v>
      </c>
    </row>
    <row r="88" spans="1:8" x14ac:dyDescent="0.3">
      <c r="A88" s="9" t="s">
        <v>105</v>
      </c>
      <c r="B88" s="8">
        <v>9</v>
      </c>
      <c r="C88" s="8">
        <v>43</v>
      </c>
      <c r="D88" s="8">
        <v>135</v>
      </c>
      <c r="E88" s="8">
        <v>1</v>
      </c>
      <c r="F88" s="6">
        <v>2</v>
      </c>
      <c r="G88" s="1">
        <f t="shared" si="2"/>
        <v>1000</v>
      </c>
      <c r="H88" s="1">
        <f t="shared" si="3"/>
        <v>9.3859258042565169E-4</v>
      </c>
    </row>
    <row r="89" spans="1:8" x14ac:dyDescent="0.3">
      <c r="A89" s="12" t="s">
        <v>125</v>
      </c>
      <c r="B89" s="11">
        <v>0</v>
      </c>
      <c r="C89" s="11">
        <v>0</v>
      </c>
      <c r="D89" s="11">
        <v>1</v>
      </c>
      <c r="E89" s="11">
        <v>1</v>
      </c>
      <c r="F89" s="10">
        <v>2</v>
      </c>
      <c r="G89" s="1">
        <f t="shared" si="2"/>
        <v>1000</v>
      </c>
      <c r="H89" s="1">
        <f t="shared" si="3"/>
        <v>9.3859258042565169E-4</v>
      </c>
    </row>
    <row r="90" spans="1:8" x14ac:dyDescent="0.3">
      <c r="A90" s="9" t="s">
        <v>64</v>
      </c>
      <c r="B90" s="8">
        <v>0</v>
      </c>
      <c r="C90" s="8">
        <v>0</v>
      </c>
      <c r="D90" s="8"/>
      <c r="E90" s="8"/>
      <c r="F90" s="6">
        <v>2</v>
      </c>
      <c r="G90" s="1" t="e">
        <f t="shared" si="2"/>
        <v>#DIV/0!</v>
      </c>
      <c r="H90" s="1">
        <f t="shared" si="3"/>
        <v>9.3859258042565169E-4</v>
      </c>
    </row>
    <row r="91" spans="1:8" x14ac:dyDescent="0.3">
      <c r="A91" s="12" t="s">
        <v>147</v>
      </c>
      <c r="B91" s="11">
        <v>0</v>
      </c>
      <c r="C91" s="11">
        <v>0</v>
      </c>
      <c r="D91" s="11">
        <v>2</v>
      </c>
      <c r="E91" s="11">
        <v>15</v>
      </c>
      <c r="F91" s="10">
        <v>2</v>
      </c>
      <c r="G91" s="1">
        <f t="shared" si="2"/>
        <v>-866.66666666666674</v>
      </c>
      <c r="H91" s="1">
        <f t="shared" si="3"/>
        <v>9.3859258042565169E-4</v>
      </c>
    </row>
    <row r="92" spans="1:8" x14ac:dyDescent="0.3">
      <c r="A92" s="9" t="s">
        <v>39</v>
      </c>
      <c r="B92" s="8">
        <v>0</v>
      </c>
      <c r="C92" s="8">
        <v>0</v>
      </c>
      <c r="D92" s="8"/>
      <c r="E92" s="8">
        <v>1</v>
      </c>
      <c r="F92" s="6">
        <v>2</v>
      </c>
      <c r="G92" s="1">
        <f t="shared" si="2"/>
        <v>1000</v>
      </c>
      <c r="H92" s="1">
        <f t="shared" si="3"/>
        <v>9.3859258042565169E-4</v>
      </c>
    </row>
    <row r="93" spans="1:8" x14ac:dyDescent="0.3">
      <c r="A93" s="12" t="s">
        <v>94</v>
      </c>
      <c r="B93" s="11">
        <v>0</v>
      </c>
      <c r="C93" s="11">
        <v>0</v>
      </c>
      <c r="D93" s="11">
        <v>17</v>
      </c>
      <c r="E93" s="11">
        <v>6</v>
      </c>
      <c r="F93" s="10">
        <v>2</v>
      </c>
      <c r="G93" s="1">
        <f t="shared" si="2"/>
        <v>-666.66666666666663</v>
      </c>
      <c r="H93" s="1">
        <f t="shared" si="3"/>
        <v>9.3859258042565169E-4</v>
      </c>
    </row>
    <row r="94" spans="1:8" x14ac:dyDescent="0.3">
      <c r="A94" s="9" t="s">
        <v>161</v>
      </c>
      <c r="B94" s="8">
        <v>0</v>
      </c>
      <c r="C94" s="8">
        <v>0</v>
      </c>
      <c r="D94" s="8"/>
      <c r="E94" s="8">
        <v>1</v>
      </c>
      <c r="F94" s="6">
        <v>2</v>
      </c>
      <c r="G94" s="1">
        <f t="shared" si="2"/>
        <v>1000</v>
      </c>
      <c r="H94" s="1">
        <f t="shared" si="3"/>
        <v>9.3859258042565169E-4</v>
      </c>
    </row>
    <row r="95" spans="1:8" x14ac:dyDescent="0.3">
      <c r="A95" s="12" t="s">
        <v>27</v>
      </c>
      <c r="B95" s="11">
        <v>0</v>
      </c>
      <c r="C95" s="11">
        <v>0</v>
      </c>
      <c r="D95" s="11"/>
      <c r="E95" s="11"/>
      <c r="F95" s="10">
        <v>1</v>
      </c>
      <c r="G95" s="1" t="e">
        <f t="shared" si="2"/>
        <v>#DIV/0!</v>
      </c>
      <c r="H95" s="1">
        <f t="shared" si="3"/>
        <v>4.6929629021282584E-4</v>
      </c>
    </row>
    <row r="96" spans="1:8" x14ac:dyDescent="0.3">
      <c r="A96" s="9" t="s">
        <v>259</v>
      </c>
      <c r="B96" s="8">
        <v>65</v>
      </c>
      <c r="C96" s="8">
        <v>160</v>
      </c>
      <c r="D96" s="8">
        <v>275</v>
      </c>
      <c r="E96" s="8">
        <v>181</v>
      </c>
      <c r="F96" s="6">
        <v>1</v>
      </c>
      <c r="G96" s="1">
        <f t="shared" si="2"/>
        <v>-994.47513812154693</v>
      </c>
      <c r="H96" s="1">
        <f t="shared" si="3"/>
        <v>4.6929629021282584E-4</v>
      </c>
    </row>
    <row r="97" spans="1:8" x14ac:dyDescent="0.3">
      <c r="A97" s="12" t="s">
        <v>93</v>
      </c>
      <c r="B97" s="11">
        <v>0</v>
      </c>
      <c r="C97" s="11">
        <v>0</v>
      </c>
      <c r="D97" s="11"/>
      <c r="E97" s="11"/>
      <c r="F97" s="10">
        <v>1</v>
      </c>
      <c r="G97" s="1" t="e">
        <f t="shared" si="2"/>
        <v>#DIV/0!</v>
      </c>
      <c r="H97" s="1">
        <f t="shared" si="3"/>
        <v>4.6929629021282584E-4</v>
      </c>
    </row>
    <row r="98" spans="1:8" x14ac:dyDescent="0.3">
      <c r="A98" s="9" t="s">
        <v>132</v>
      </c>
      <c r="B98" s="8">
        <v>0</v>
      </c>
      <c r="C98" s="8">
        <v>0</v>
      </c>
      <c r="D98" s="8"/>
      <c r="E98" s="8">
        <v>1</v>
      </c>
      <c r="F98" s="6">
        <v>1</v>
      </c>
      <c r="G98" s="1">
        <f t="shared" si="2"/>
        <v>0</v>
      </c>
      <c r="H98" s="1">
        <f t="shared" si="3"/>
        <v>4.6929629021282584E-4</v>
      </c>
    </row>
    <row r="99" spans="1:8" x14ac:dyDescent="0.3">
      <c r="A99" s="12" t="s">
        <v>151</v>
      </c>
      <c r="B99" s="11">
        <v>22</v>
      </c>
      <c r="C99" s="11">
        <v>0</v>
      </c>
      <c r="D99" s="11"/>
      <c r="E99" s="11">
        <v>1</v>
      </c>
      <c r="F99" s="10">
        <v>1</v>
      </c>
      <c r="G99" s="1">
        <f t="shared" si="2"/>
        <v>0</v>
      </c>
      <c r="H99" s="1">
        <f t="shared" si="3"/>
        <v>4.6929629021282584E-4</v>
      </c>
    </row>
    <row r="100" spans="1:8" x14ac:dyDescent="0.3">
      <c r="A100" s="9" t="s">
        <v>62</v>
      </c>
      <c r="B100" s="8">
        <v>0</v>
      </c>
      <c r="C100" s="8">
        <v>0</v>
      </c>
      <c r="D100" s="8"/>
      <c r="E100" s="8"/>
      <c r="F100" s="6">
        <v>1</v>
      </c>
      <c r="G100" s="1" t="e">
        <f t="shared" si="2"/>
        <v>#DIV/0!</v>
      </c>
      <c r="H100" s="1">
        <f t="shared" si="3"/>
        <v>4.6929629021282584E-4</v>
      </c>
    </row>
    <row r="101" spans="1:8" x14ac:dyDescent="0.3">
      <c r="A101" s="12" t="s">
        <v>61</v>
      </c>
      <c r="B101" s="11">
        <v>0</v>
      </c>
      <c r="C101" s="11">
        <v>48</v>
      </c>
      <c r="D101" s="11">
        <v>52</v>
      </c>
      <c r="E101" s="11">
        <v>24</v>
      </c>
      <c r="F101" s="10">
        <v>1</v>
      </c>
      <c r="G101" s="1">
        <f t="shared" si="2"/>
        <v>-958.33333333333337</v>
      </c>
      <c r="H101" s="1">
        <f t="shared" si="3"/>
        <v>4.6929629021282584E-4</v>
      </c>
    </row>
    <row r="102" spans="1:8" x14ac:dyDescent="0.3">
      <c r="A102" s="9" t="s">
        <v>75</v>
      </c>
      <c r="B102" s="8">
        <v>427</v>
      </c>
      <c r="C102" s="8">
        <v>385</v>
      </c>
      <c r="D102" s="8">
        <v>1421</v>
      </c>
      <c r="E102" s="8"/>
      <c r="F102" s="6">
        <v>1</v>
      </c>
      <c r="G102" s="1" t="e">
        <f t="shared" si="2"/>
        <v>#DIV/0!</v>
      </c>
      <c r="H102" s="1">
        <f t="shared" si="3"/>
        <v>4.6929629021282584E-4</v>
      </c>
    </row>
    <row r="103" spans="1:8" x14ac:dyDescent="0.3">
      <c r="A103" s="12" t="s">
        <v>40</v>
      </c>
      <c r="B103" s="11">
        <v>0</v>
      </c>
      <c r="C103" s="11">
        <v>0</v>
      </c>
      <c r="D103" s="11">
        <v>1</v>
      </c>
      <c r="E103" s="11">
        <v>2</v>
      </c>
      <c r="F103" s="10">
        <v>1</v>
      </c>
      <c r="G103" s="1">
        <f t="shared" si="2"/>
        <v>-500</v>
      </c>
      <c r="H103" s="1">
        <f t="shared" si="3"/>
        <v>4.6929629021282584E-4</v>
      </c>
    </row>
    <row r="104" spans="1:8" x14ac:dyDescent="0.3">
      <c r="A104" s="9" t="s">
        <v>70</v>
      </c>
      <c r="B104" s="8">
        <v>0</v>
      </c>
      <c r="C104" s="8">
        <v>0</v>
      </c>
      <c r="D104" s="8">
        <v>2</v>
      </c>
      <c r="E104" s="8">
        <v>4</v>
      </c>
      <c r="F104" s="6">
        <v>1</v>
      </c>
      <c r="G104" s="1">
        <f t="shared" si="2"/>
        <v>-750</v>
      </c>
      <c r="H104" s="1">
        <f t="shared" si="3"/>
        <v>4.6929629021282584E-4</v>
      </c>
    </row>
    <row r="105" spans="1:8" x14ac:dyDescent="0.3">
      <c r="A105" s="12" t="s">
        <v>42</v>
      </c>
      <c r="B105" s="11">
        <v>0</v>
      </c>
      <c r="C105" s="11">
        <v>0</v>
      </c>
      <c r="D105" s="11">
        <v>2</v>
      </c>
      <c r="E105" s="11">
        <v>2</v>
      </c>
      <c r="F105" s="10">
        <v>1</v>
      </c>
      <c r="G105" s="1">
        <f t="shared" si="2"/>
        <v>-500</v>
      </c>
      <c r="H105" s="1">
        <f t="shared" si="3"/>
        <v>4.6929629021282584E-4</v>
      </c>
    </row>
    <row r="106" spans="1:8" x14ac:dyDescent="0.3">
      <c r="A106" s="9" t="s">
        <v>57</v>
      </c>
      <c r="B106" s="8">
        <v>0</v>
      </c>
      <c r="C106" s="8">
        <v>0</v>
      </c>
      <c r="D106" s="8"/>
      <c r="E106" s="8"/>
      <c r="F106" s="6">
        <v>1</v>
      </c>
      <c r="G106" s="1" t="e">
        <f t="shared" si="2"/>
        <v>#DIV/0!</v>
      </c>
      <c r="H106" s="1">
        <f t="shared" si="3"/>
        <v>4.6929629021282584E-4</v>
      </c>
    </row>
    <row r="107" spans="1:8" x14ac:dyDescent="0.3">
      <c r="A107" s="12" t="s">
        <v>121</v>
      </c>
      <c r="B107" s="11">
        <v>0</v>
      </c>
      <c r="C107" s="11">
        <v>0</v>
      </c>
      <c r="D107" s="11"/>
      <c r="E107" s="11">
        <v>2</v>
      </c>
      <c r="F107" s="10">
        <v>1</v>
      </c>
      <c r="G107" s="1">
        <f t="shared" si="2"/>
        <v>-500</v>
      </c>
      <c r="H107" s="1">
        <f t="shared" si="3"/>
        <v>4.6929629021282584E-4</v>
      </c>
    </row>
    <row r="108" spans="1:8" x14ac:dyDescent="0.3">
      <c r="A108" s="9" t="s">
        <v>56</v>
      </c>
      <c r="B108" s="8">
        <v>0</v>
      </c>
      <c r="C108" s="8">
        <v>0</v>
      </c>
      <c r="D108" s="8"/>
      <c r="E108" s="8"/>
      <c r="F108" s="6">
        <v>1</v>
      </c>
      <c r="G108" s="1" t="e">
        <f t="shared" si="2"/>
        <v>#DIV/0!</v>
      </c>
      <c r="H108" s="1">
        <f t="shared" si="3"/>
        <v>4.6929629021282584E-4</v>
      </c>
    </row>
    <row r="109" spans="1:8" x14ac:dyDescent="0.3">
      <c r="A109" s="12" t="s">
        <v>38</v>
      </c>
      <c r="B109" s="11">
        <v>0</v>
      </c>
      <c r="C109" s="11">
        <v>145</v>
      </c>
      <c r="D109" s="11">
        <v>23</v>
      </c>
      <c r="E109" s="11">
        <v>9</v>
      </c>
      <c r="F109" s="10">
        <v>0</v>
      </c>
      <c r="G109" s="1">
        <f t="shared" si="2"/>
        <v>-1000</v>
      </c>
      <c r="H109" s="1">
        <f t="shared" si="3"/>
        <v>0</v>
      </c>
    </row>
    <row r="110" spans="1:8" x14ac:dyDescent="0.3">
      <c r="A110" s="9" t="s">
        <v>14</v>
      </c>
      <c r="B110" s="8">
        <v>0</v>
      </c>
      <c r="C110" s="8">
        <v>0</v>
      </c>
      <c r="D110" s="8"/>
      <c r="E110" s="8">
        <v>1</v>
      </c>
      <c r="F110" s="6"/>
      <c r="G110" s="1">
        <f t="shared" si="2"/>
        <v>-1000</v>
      </c>
      <c r="H110" s="1">
        <f t="shared" si="3"/>
        <v>0</v>
      </c>
    </row>
    <row r="111" spans="1:8" x14ac:dyDescent="0.3">
      <c r="A111" s="12" t="s">
        <v>11</v>
      </c>
      <c r="B111" s="11">
        <v>0</v>
      </c>
      <c r="C111" s="11">
        <v>0</v>
      </c>
      <c r="D111" s="11">
        <v>17</v>
      </c>
      <c r="E111" s="11">
        <v>1</v>
      </c>
      <c r="F111" s="10"/>
      <c r="G111" s="1">
        <f t="shared" si="2"/>
        <v>-1000</v>
      </c>
      <c r="H111" s="1">
        <f t="shared" si="3"/>
        <v>0</v>
      </c>
    </row>
    <row r="112" spans="1:8" x14ac:dyDescent="0.3">
      <c r="A112" s="9" t="s">
        <v>85</v>
      </c>
      <c r="B112" s="8">
        <v>0</v>
      </c>
      <c r="C112" s="8">
        <v>0</v>
      </c>
      <c r="D112" s="8"/>
      <c r="E112" s="8">
        <v>1</v>
      </c>
      <c r="F112" s="6"/>
      <c r="G112" s="1">
        <f t="shared" si="2"/>
        <v>-1000</v>
      </c>
      <c r="H112" s="1">
        <f t="shared" si="3"/>
        <v>0</v>
      </c>
    </row>
    <row r="113" spans="1:8" x14ac:dyDescent="0.3">
      <c r="A113" s="12" t="s">
        <v>4</v>
      </c>
      <c r="B113" s="11">
        <v>0</v>
      </c>
      <c r="C113" s="11">
        <v>0</v>
      </c>
      <c r="D113" s="11">
        <v>6</v>
      </c>
      <c r="E113" s="11"/>
      <c r="F113" s="10"/>
      <c r="G113" s="1" t="e">
        <f t="shared" si="2"/>
        <v>#DIV/0!</v>
      </c>
      <c r="H113" s="1">
        <f t="shared" si="3"/>
        <v>0</v>
      </c>
    </row>
    <row r="114" spans="1:8" x14ac:dyDescent="0.3">
      <c r="A114" s="9" t="s">
        <v>292</v>
      </c>
      <c r="B114" s="8">
        <v>45</v>
      </c>
      <c r="C114" s="8">
        <v>0</v>
      </c>
      <c r="D114" s="8">
        <v>148</v>
      </c>
      <c r="E114" s="8"/>
      <c r="F114" s="6"/>
      <c r="G114" s="1" t="e">
        <f t="shared" si="2"/>
        <v>#DIV/0!</v>
      </c>
      <c r="H114" s="1">
        <f t="shared" si="3"/>
        <v>0</v>
      </c>
    </row>
    <row r="115" spans="1:8" x14ac:dyDescent="0.3">
      <c r="A115" s="12" t="s">
        <v>47</v>
      </c>
      <c r="B115" s="11">
        <v>0</v>
      </c>
      <c r="C115" s="11">
        <v>0</v>
      </c>
      <c r="D115" s="11">
        <v>3</v>
      </c>
      <c r="E115" s="11"/>
      <c r="F115" s="10"/>
      <c r="G115" s="1" t="e">
        <f t="shared" si="2"/>
        <v>#DIV/0!</v>
      </c>
      <c r="H115" s="1">
        <f t="shared" si="3"/>
        <v>0</v>
      </c>
    </row>
    <row r="116" spans="1:8" x14ac:dyDescent="0.3">
      <c r="A116" s="9" t="s">
        <v>82</v>
      </c>
      <c r="B116" s="8">
        <v>0</v>
      </c>
      <c r="C116" s="8">
        <v>0</v>
      </c>
      <c r="D116" s="8"/>
      <c r="E116" s="8">
        <v>1</v>
      </c>
      <c r="F116" s="6"/>
      <c r="G116" s="1">
        <f t="shared" si="2"/>
        <v>-1000</v>
      </c>
      <c r="H116" s="1">
        <f t="shared" si="3"/>
        <v>0</v>
      </c>
    </row>
    <row r="117" spans="1:8" x14ac:dyDescent="0.3">
      <c r="A117" s="12" t="s">
        <v>60</v>
      </c>
      <c r="B117" s="11">
        <v>0</v>
      </c>
      <c r="C117" s="11">
        <v>0</v>
      </c>
      <c r="D117" s="11">
        <v>1</v>
      </c>
      <c r="E117" s="11"/>
      <c r="F117" s="10"/>
      <c r="G117" s="1" t="e">
        <f t="shared" si="2"/>
        <v>#DIV/0!</v>
      </c>
      <c r="H117" s="1">
        <f t="shared" si="3"/>
        <v>0</v>
      </c>
    </row>
    <row r="118" spans="1:8" x14ac:dyDescent="0.3">
      <c r="A118" s="9" t="s">
        <v>76</v>
      </c>
      <c r="B118" s="8">
        <v>0</v>
      </c>
      <c r="C118" s="8">
        <v>0</v>
      </c>
      <c r="D118" s="8"/>
      <c r="E118" s="8">
        <v>1</v>
      </c>
      <c r="F118" s="6"/>
      <c r="G118" s="1">
        <f t="shared" si="2"/>
        <v>-1000</v>
      </c>
      <c r="H118" s="1">
        <f t="shared" si="3"/>
        <v>0</v>
      </c>
    </row>
    <row r="119" spans="1:8" x14ac:dyDescent="0.3">
      <c r="A119" s="12" t="s">
        <v>80</v>
      </c>
      <c r="B119" s="11">
        <v>0</v>
      </c>
      <c r="C119" s="11">
        <v>0</v>
      </c>
      <c r="D119" s="11">
        <v>1</v>
      </c>
      <c r="E119" s="11">
        <v>3</v>
      </c>
      <c r="F119" s="10"/>
      <c r="G119" s="1">
        <f t="shared" si="2"/>
        <v>-1000</v>
      </c>
      <c r="H119" s="1">
        <f t="shared" si="3"/>
        <v>0</v>
      </c>
    </row>
    <row r="120" spans="1:8" x14ac:dyDescent="0.3">
      <c r="A120" s="9" t="s">
        <v>13</v>
      </c>
      <c r="B120" s="8">
        <v>0</v>
      </c>
      <c r="C120" s="8">
        <v>0</v>
      </c>
      <c r="D120" s="8">
        <v>3</v>
      </c>
      <c r="E120" s="8"/>
      <c r="F120" s="6"/>
      <c r="G120" s="1" t="e">
        <f t="shared" si="2"/>
        <v>#DIV/0!</v>
      </c>
      <c r="H120" s="1">
        <f t="shared" si="3"/>
        <v>0</v>
      </c>
    </row>
    <row r="121" spans="1:8" x14ac:dyDescent="0.3">
      <c r="A121" s="12" t="s">
        <v>293</v>
      </c>
      <c r="B121" s="11">
        <v>0</v>
      </c>
      <c r="C121" s="11">
        <v>0</v>
      </c>
      <c r="D121" s="11"/>
      <c r="E121" s="11">
        <v>6</v>
      </c>
      <c r="F121" s="10"/>
      <c r="G121" s="1">
        <f t="shared" si="2"/>
        <v>-1000</v>
      </c>
      <c r="H121" s="1">
        <f t="shared" si="3"/>
        <v>0</v>
      </c>
    </row>
    <row r="122" spans="1:8" x14ac:dyDescent="0.3">
      <c r="A122" s="9" t="s">
        <v>31</v>
      </c>
      <c r="B122" s="8">
        <v>0</v>
      </c>
      <c r="C122" s="8">
        <v>21</v>
      </c>
      <c r="D122" s="8">
        <v>39</v>
      </c>
      <c r="E122" s="8"/>
      <c r="F122" s="6"/>
      <c r="G122" s="1" t="e">
        <f t="shared" si="2"/>
        <v>#DIV/0!</v>
      </c>
      <c r="H122" s="1">
        <f t="shared" si="3"/>
        <v>0</v>
      </c>
    </row>
    <row r="123" spans="1:8" x14ac:dyDescent="0.3">
      <c r="A123" s="12" t="s">
        <v>73</v>
      </c>
      <c r="B123" s="11">
        <v>0</v>
      </c>
      <c r="C123" s="11">
        <v>0</v>
      </c>
      <c r="D123" s="11">
        <v>1</v>
      </c>
      <c r="E123" s="11">
        <v>1</v>
      </c>
      <c r="F123" s="10"/>
      <c r="G123" s="1">
        <f t="shared" si="2"/>
        <v>-1000</v>
      </c>
      <c r="H123" s="1">
        <f t="shared" si="3"/>
        <v>0</v>
      </c>
    </row>
    <row r="124" spans="1:8" x14ac:dyDescent="0.3">
      <c r="A124" s="9" t="s">
        <v>30</v>
      </c>
      <c r="B124" s="8">
        <v>0</v>
      </c>
      <c r="C124" s="8">
        <v>0</v>
      </c>
      <c r="D124" s="8">
        <v>1</v>
      </c>
      <c r="E124" s="8">
        <v>2</v>
      </c>
      <c r="F124" s="6"/>
      <c r="G124" s="1">
        <f t="shared" si="2"/>
        <v>-1000</v>
      </c>
      <c r="H124" s="1">
        <f t="shared" si="3"/>
        <v>0</v>
      </c>
    </row>
    <row r="125" spans="1:8" x14ac:dyDescent="0.3">
      <c r="A125" s="12" t="s">
        <v>2</v>
      </c>
      <c r="B125" s="11">
        <v>0</v>
      </c>
      <c r="C125" s="11">
        <v>0</v>
      </c>
      <c r="D125" s="11">
        <v>1</v>
      </c>
      <c r="E125" s="11"/>
      <c r="F125" s="10"/>
      <c r="G125" s="1" t="e">
        <f t="shared" si="2"/>
        <v>#DIV/0!</v>
      </c>
      <c r="H125" s="1">
        <f t="shared" si="3"/>
        <v>0</v>
      </c>
    </row>
    <row r="126" spans="1:8" x14ac:dyDescent="0.3">
      <c r="A126" s="9" t="s">
        <v>37</v>
      </c>
      <c r="B126" s="8">
        <v>0</v>
      </c>
      <c r="C126" s="8">
        <v>0</v>
      </c>
      <c r="D126" s="8">
        <v>25</v>
      </c>
      <c r="E126" s="8">
        <v>1</v>
      </c>
      <c r="F126" s="6"/>
      <c r="G126" s="1">
        <f t="shared" si="2"/>
        <v>-1000</v>
      </c>
      <c r="H126" s="1">
        <f t="shared" si="3"/>
        <v>0</v>
      </c>
    </row>
    <row r="127" spans="1:8" x14ac:dyDescent="0.3">
      <c r="A127" s="12" t="s">
        <v>294</v>
      </c>
      <c r="B127" s="11">
        <v>0</v>
      </c>
      <c r="C127" s="11">
        <v>0</v>
      </c>
      <c r="D127" s="11"/>
      <c r="E127" s="11">
        <v>1</v>
      </c>
      <c r="F127" s="10"/>
      <c r="G127" s="1">
        <f t="shared" si="2"/>
        <v>-1000</v>
      </c>
      <c r="H127" s="1">
        <f t="shared" si="3"/>
        <v>0</v>
      </c>
    </row>
    <row r="128" spans="1:8" x14ac:dyDescent="0.3">
      <c r="A128" s="9" t="s">
        <v>65</v>
      </c>
      <c r="B128" s="8">
        <v>0</v>
      </c>
      <c r="C128" s="8">
        <v>0</v>
      </c>
      <c r="D128" s="8"/>
      <c r="E128" s="8">
        <v>182</v>
      </c>
      <c r="F128" s="6"/>
      <c r="G128" s="1">
        <f t="shared" si="2"/>
        <v>-1000</v>
      </c>
      <c r="H128" s="1">
        <f t="shared" si="3"/>
        <v>0</v>
      </c>
    </row>
    <row r="129" spans="1:8" x14ac:dyDescent="0.3">
      <c r="A129" s="12" t="s">
        <v>51</v>
      </c>
      <c r="B129" s="11">
        <v>0</v>
      </c>
      <c r="C129" s="11">
        <v>0</v>
      </c>
      <c r="D129" s="11">
        <v>1</v>
      </c>
      <c r="E129" s="11"/>
      <c r="F129" s="10"/>
      <c r="G129" s="1" t="e">
        <f t="shared" si="2"/>
        <v>#DIV/0!</v>
      </c>
      <c r="H129" s="1">
        <f t="shared" si="3"/>
        <v>0</v>
      </c>
    </row>
    <row r="130" spans="1:8" x14ac:dyDescent="0.3">
      <c r="A130" s="9" t="s">
        <v>41</v>
      </c>
      <c r="B130" s="8">
        <v>0</v>
      </c>
      <c r="C130" s="8">
        <v>0</v>
      </c>
      <c r="D130" s="8">
        <v>1</v>
      </c>
      <c r="E130" s="8"/>
      <c r="F130" s="6"/>
      <c r="G130" s="1" t="e">
        <f t="shared" si="2"/>
        <v>#DIV/0!</v>
      </c>
      <c r="H130" s="1">
        <f t="shared" si="3"/>
        <v>0</v>
      </c>
    </row>
    <row r="131" spans="1:8" x14ac:dyDescent="0.3">
      <c r="A131" s="12" t="s">
        <v>48</v>
      </c>
      <c r="B131" s="11">
        <v>0</v>
      </c>
      <c r="C131" s="11">
        <v>0</v>
      </c>
      <c r="D131" s="11">
        <v>1</v>
      </c>
      <c r="E131" s="11"/>
      <c r="F131" s="10"/>
      <c r="G131" s="1" t="e">
        <f t="shared" ref="G131:G135" si="4">(F131-E131)/E131*1000</f>
        <v>#DIV/0!</v>
      </c>
      <c r="H131" s="1">
        <f t="shared" ref="H131:H135" si="5">(F131/$F$2)*100</f>
        <v>0</v>
      </c>
    </row>
    <row r="132" spans="1:8" x14ac:dyDescent="0.3">
      <c r="A132" s="9" t="s">
        <v>295</v>
      </c>
      <c r="B132" s="8">
        <v>0</v>
      </c>
      <c r="C132" s="8">
        <v>0</v>
      </c>
      <c r="D132" s="8">
        <v>2</v>
      </c>
      <c r="E132" s="8"/>
      <c r="F132" s="6"/>
      <c r="G132" s="1" t="e">
        <f t="shared" si="4"/>
        <v>#DIV/0!</v>
      </c>
      <c r="H132" s="1">
        <f t="shared" si="5"/>
        <v>0</v>
      </c>
    </row>
    <row r="133" spans="1:8" x14ac:dyDescent="0.3">
      <c r="A133" s="12" t="s">
        <v>67</v>
      </c>
      <c r="B133" s="11">
        <v>0</v>
      </c>
      <c r="C133" s="11">
        <v>0</v>
      </c>
      <c r="D133" s="11">
        <v>1181</v>
      </c>
      <c r="E133" s="11">
        <v>0</v>
      </c>
      <c r="F133" s="10"/>
      <c r="G133" s="1" t="e">
        <f t="shared" si="4"/>
        <v>#DIV/0!</v>
      </c>
      <c r="H133" s="1">
        <f t="shared" si="5"/>
        <v>0</v>
      </c>
    </row>
    <row r="134" spans="1:8" x14ac:dyDescent="0.3">
      <c r="A134" s="9" t="s">
        <v>140</v>
      </c>
      <c r="B134" s="8">
        <v>0</v>
      </c>
      <c r="C134" s="8">
        <v>0</v>
      </c>
      <c r="D134" s="8">
        <v>1</v>
      </c>
      <c r="E134" s="8"/>
      <c r="F134" s="6"/>
      <c r="G134" s="1" t="e">
        <f t="shared" si="4"/>
        <v>#DIV/0!</v>
      </c>
      <c r="H134" s="1">
        <f t="shared" si="5"/>
        <v>0</v>
      </c>
    </row>
    <row r="135" spans="1:8" x14ac:dyDescent="0.3">
      <c r="A135" s="5" t="s">
        <v>19</v>
      </c>
      <c r="B135" s="3">
        <v>0</v>
      </c>
      <c r="C135" s="3">
        <v>0</v>
      </c>
      <c r="D135" s="3">
        <v>2</v>
      </c>
      <c r="E135" s="3"/>
      <c r="F135" s="2"/>
      <c r="G135" s="1" t="e">
        <f t="shared" si="4"/>
        <v>#DIV/0!</v>
      </c>
      <c r="H135" s="1">
        <f t="shared" si="5"/>
        <v>0</v>
      </c>
    </row>
  </sheetData>
  <phoneticPr fontId="1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11BD-6FC2-4F34-82F6-5DECE9FEDF50}">
  <dimension ref="A1:H112"/>
  <sheetViews>
    <sheetView showGridLines="0" workbookViewId="0">
      <selection activeCell="G2" sqref="G2"/>
    </sheetView>
  </sheetViews>
  <sheetFormatPr defaultRowHeight="14.4" x14ac:dyDescent="0.3"/>
  <cols>
    <col min="1" max="1" width="35.5546875" style="1" bestFit="1" customWidth="1"/>
    <col min="2" max="6" width="17.21875" style="1" bestFit="1" customWidth="1"/>
    <col min="7" max="16384" width="8.88671875" style="1"/>
  </cols>
  <sheetData>
    <row r="1" spans="1:8" ht="20.399999999999999" x14ac:dyDescent="0.3">
      <c r="A1" s="16" t="s">
        <v>179</v>
      </c>
      <c r="B1" s="15" t="s">
        <v>296</v>
      </c>
      <c r="C1" s="15" t="s">
        <v>297</v>
      </c>
      <c r="D1" s="15" t="s">
        <v>298</v>
      </c>
      <c r="E1" s="15" t="s">
        <v>299</v>
      </c>
      <c r="F1" s="14" t="s">
        <v>300</v>
      </c>
      <c r="G1" s="14" t="s">
        <v>313</v>
      </c>
      <c r="H1" s="14" t="s">
        <v>312</v>
      </c>
    </row>
    <row r="2" spans="1:8" x14ac:dyDescent="0.3">
      <c r="A2" s="9" t="s">
        <v>173</v>
      </c>
      <c r="B2" s="8">
        <v>60499</v>
      </c>
      <c r="C2" s="8">
        <v>54753</v>
      </c>
      <c r="D2" s="8">
        <v>50193</v>
      </c>
      <c r="E2" s="8">
        <v>52090</v>
      </c>
      <c r="F2" s="6">
        <v>54421</v>
      </c>
      <c r="G2" s="1">
        <f>(F2-B2)/B2*100</f>
        <v>-10.046447048711549</v>
      </c>
      <c r="H2" s="1">
        <f>(F2/$F$2)*100</f>
        <v>100</v>
      </c>
    </row>
    <row r="3" spans="1:8" x14ac:dyDescent="0.3">
      <c r="A3" s="12" t="s">
        <v>157</v>
      </c>
      <c r="B3" s="11">
        <v>10861</v>
      </c>
      <c r="C3" s="11">
        <v>10162</v>
      </c>
      <c r="D3" s="11">
        <v>10090</v>
      </c>
      <c r="E3" s="11">
        <v>9695</v>
      </c>
      <c r="F3" s="10">
        <v>13227</v>
      </c>
      <c r="G3" s="1">
        <f t="shared" ref="G3:G66" si="0">(F3-B3)/B3*100</f>
        <v>21.784366080471411</v>
      </c>
      <c r="H3" s="1">
        <f t="shared" ref="H3:H66" si="1">(F3/$F$2)*100</f>
        <v>24.304955807500779</v>
      </c>
    </row>
    <row r="4" spans="1:8" x14ac:dyDescent="0.3">
      <c r="A4" s="9" t="s">
        <v>171</v>
      </c>
      <c r="B4" s="8">
        <v>10648</v>
      </c>
      <c r="C4" s="8">
        <v>11172</v>
      </c>
      <c r="D4" s="8">
        <v>10452</v>
      </c>
      <c r="E4" s="8">
        <v>11224</v>
      </c>
      <c r="F4" s="6">
        <v>12016</v>
      </c>
      <c r="G4" s="1">
        <f t="shared" si="0"/>
        <v>12.847483095416981</v>
      </c>
      <c r="H4" s="1">
        <f t="shared" si="1"/>
        <v>22.079711875930247</v>
      </c>
    </row>
    <row r="5" spans="1:8" x14ac:dyDescent="0.3">
      <c r="A5" s="12" t="s">
        <v>162</v>
      </c>
      <c r="B5" s="11">
        <v>8079</v>
      </c>
      <c r="C5" s="11">
        <v>3216</v>
      </c>
      <c r="D5" s="11">
        <v>4345</v>
      </c>
      <c r="E5" s="11">
        <v>4686</v>
      </c>
      <c r="F5" s="10">
        <v>4083</v>
      </c>
      <c r="G5" s="1">
        <f t="shared" si="0"/>
        <v>-49.461567025621981</v>
      </c>
      <c r="H5" s="1">
        <f t="shared" si="1"/>
        <v>7.5026184744859519</v>
      </c>
    </row>
    <row r="6" spans="1:8" x14ac:dyDescent="0.3">
      <c r="A6" s="9" t="s">
        <v>168</v>
      </c>
      <c r="B6" s="8">
        <v>3660</v>
      </c>
      <c r="C6" s="8">
        <v>3400</v>
      </c>
      <c r="D6" s="8">
        <v>2112</v>
      </c>
      <c r="E6" s="8">
        <v>2908</v>
      </c>
      <c r="F6" s="6">
        <v>3432</v>
      </c>
      <c r="G6" s="1">
        <f t="shared" si="0"/>
        <v>-6.2295081967213122</v>
      </c>
      <c r="H6" s="1">
        <f t="shared" si="1"/>
        <v>6.3063890777457239</v>
      </c>
    </row>
    <row r="7" spans="1:8" x14ac:dyDescent="0.3">
      <c r="A7" s="12" t="s">
        <v>164</v>
      </c>
      <c r="B7" s="11">
        <v>4179</v>
      </c>
      <c r="C7" s="11">
        <v>3854</v>
      </c>
      <c r="D7" s="11">
        <v>2837</v>
      </c>
      <c r="E7" s="11">
        <v>4406</v>
      </c>
      <c r="F7" s="10">
        <v>3235</v>
      </c>
      <c r="G7" s="1">
        <f t="shared" si="0"/>
        <v>-22.589136156975353</v>
      </c>
      <c r="H7" s="1">
        <f t="shared" si="1"/>
        <v>5.9443964646000627</v>
      </c>
    </row>
    <row r="8" spans="1:8" x14ac:dyDescent="0.3">
      <c r="A8" s="9" t="s">
        <v>158</v>
      </c>
      <c r="B8" s="8">
        <v>2224</v>
      </c>
      <c r="C8" s="8">
        <v>1962</v>
      </c>
      <c r="D8" s="8">
        <v>2576</v>
      </c>
      <c r="E8" s="8">
        <v>2748</v>
      </c>
      <c r="F8" s="6">
        <v>2623</v>
      </c>
      <c r="G8" s="1">
        <f t="shared" si="0"/>
        <v>17.940647482014388</v>
      </c>
      <c r="H8" s="1">
        <f t="shared" si="1"/>
        <v>4.8198305801069434</v>
      </c>
    </row>
    <row r="9" spans="1:8" x14ac:dyDescent="0.3">
      <c r="A9" s="12" t="s">
        <v>141</v>
      </c>
      <c r="B9" s="11">
        <v>2242</v>
      </c>
      <c r="C9" s="11">
        <v>3163</v>
      </c>
      <c r="D9" s="11">
        <v>2144</v>
      </c>
      <c r="E9" s="11">
        <v>1741</v>
      </c>
      <c r="F9" s="10">
        <v>2030</v>
      </c>
      <c r="G9" s="1">
        <f t="shared" si="0"/>
        <v>-9.4558429973238187</v>
      </c>
      <c r="H9" s="1">
        <f t="shared" si="1"/>
        <v>3.7301776887598539</v>
      </c>
    </row>
    <row r="10" spans="1:8" x14ac:dyDescent="0.3">
      <c r="A10" s="9" t="s">
        <v>139</v>
      </c>
      <c r="B10" s="8">
        <v>1640</v>
      </c>
      <c r="C10" s="8">
        <v>1325</v>
      </c>
      <c r="D10" s="8">
        <v>1208</v>
      </c>
      <c r="E10" s="8">
        <v>717</v>
      </c>
      <c r="F10" s="6">
        <v>1431</v>
      </c>
      <c r="G10" s="1">
        <f t="shared" si="0"/>
        <v>-12.74390243902439</v>
      </c>
      <c r="H10" s="1">
        <f t="shared" si="1"/>
        <v>2.6294996416824388</v>
      </c>
    </row>
    <row r="11" spans="1:8" x14ac:dyDescent="0.3">
      <c r="A11" s="12" t="s">
        <v>142</v>
      </c>
      <c r="B11" s="11">
        <v>1516</v>
      </c>
      <c r="C11" s="11">
        <v>1288</v>
      </c>
      <c r="D11" s="11">
        <v>1635</v>
      </c>
      <c r="E11" s="11">
        <v>1296</v>
      </c>
      <c r="F11" s="10">
        <v>1385</v>
      </c>
      <c r="G11" s="1">
        <f t="shared" si="0"/>
        <v>-8.6411609498680733</v>
      </c>
      <c r="H11" s="1">
        <f t="shared" si="1"/>
        <v>2.5449734477499493</v>
      </c>
    </row>
    <row r="12" spans="1:8" x14ac:dyDescent="0.3">
      <c r="A12" s="9" t="s">
        <v>155</v>
      </c>
      <c r="B12" s="8">
        <v>1415</v>
      </c>
      <c r="C12" s="8">
        <v>334</v>
      </c>
      <c r="D12" s="8">
        <v>348</v>
      </c>
      <c r="E12" s="8">
        <v>691</v>
      </c>
      <c r="F12" s="6">
        <v>1316</v>
      </c>
      <c r="G12" s="1">
        <f t="shared" si="0"/>
        <v>-6.9964664310954063</v>
      </c>
      <c r="H12" s="1">
        <f t="shared" si="1"/>
        <v>2.4181841568512157</v>
      </c>
    </row>
    <row r="13" spans="1:8" x14ac:dyDescent="0.3">
      <c r="A13" s="12" t="s">
        <v>153</v>
      </c>
      <c r="B13" s="11">
        <v>2325</v>
      </c>
      <c r="C13" s="11">
        <v>2071</v>
      </c>
      <c r="D13" s="11">
        <v>1912</v>
      </c>
      <c r="E13" s="11">
        <v>600</v>
      </c>
      <c r="F13" s="10">
        <v>1000</v>
      </c>
      <c r="G13" s="1">
        <f t="shared" si="0"/>
        <v>-56.98924731182796</v>
      </c>
      <c r="H13" s="1">
        <f t="shared" si="1"/>
        <v>1.8375259550541152</v>
      </c>
    </row>
    <row r="14" spans="1:8" x14ac:dyDescent="0.3">
      <c r="A14" s="9" t="s">
        <v>160</v>
      </c>
      <c r="B14" s="8">
        <v>2303</v>
      </c>
      <c r="C14" s="8">
        <v>1696</v>
      </c>
      <c r="D14" s="8">
        <v>1148</v>
      </c>
      <c r="E14" s="8">
        <v>1251</v>
      </c>
      <c r="F14" s="6">
        <v>973</v>
      </c>
      <c r="G14" s="1">
        <f t="shared" si="0"/>
        <v>-57.750759878419458</v>
      </c>
      <c r="H14" s="1">
        <f t="shared" si="1"/>
        <v>1.7879127542676541</v>
      </c>
    </row>
    <row r="15" spans="1:8" x14ac:dyDescent="0.3">
      <c r="A15" s="12" t="s">
        <v>146</v>
      </c>
      <c r="B15" s="11">
        <v>1087</v>
      </c>
      <c r="C15" s="11">
        <v>1160</v>
      </c>
      <c r="D15" s="11">
        <v>823</v>
      </c>
      <c r="E15" s="11">
        <v>956</v>
      </c>
      <c r="F15" s="10">
        <v>838</v>
      </c>
      <c r="G15" s="1">
        <f t="shared" si="0"/>
        <v>-22.907083716651332</v>
      </c>
      <c r="H15" s="1">
        <f t="shared" si="1"/>
        <v>1.5398467503353486</v>
      </c>
    </row>
    <row r="16" spans="1:8" x14ac:dyDescent="0.3">
      <c r="A16" s="9" t="s">
        <v>169</v>
      </c>
      <c r="B16" s="8">
        <v>894</v>
      </c>
      <c r="C16" s="8">
        <v>862</v>
      </c>
      <c r="D16" s="8">
        <v>724</v>
      </c>
      <c r="E16" s="8">
        <v>1242</v>
      </c>
      <c r="F16" s="6">
        <v>679</v>
      </c>
      <c r="G16" s="1">
        <f t="shared" si="0"/>
        <v>-24.049217002237135</v>
      </c>
      <c r="H16" s="1">
        <f t="shared" si="1"/>
        <v>1.2476801234817443</v>
      </c>
    </row>
    <row r="17" spans="1:8" x14ac:dyDescent="0.3">
      <c r="A17" s="12" t="s">
        <v>78</v>
      </c>
      <c r="B17" s="11">
        <v>349</v>
      </c>
      <c r="C17" s="11">
        <v>705</v>
      </c>
      <c r="D17" s="11">
        <v>648</v>
      </c>
      <c r="E17" s="11">
        <v>252</v>
      </c>
      <c r="F17" s="10">
        <v>667</v>
      </c>
      <c r="G17" s="1">
        <f t="shared" si="0"/>
        <v>91.117478510028647</v>
      </c>
      <c r="H17" s="1">
        <f t="shared" si="1"/>
        <v>1.2256298120210947</v>
      </c>
    </row>
    <row r="18" spans="1:8" x14ac:dyDescent="0.3">
      <c r="A18" s="9" t="s">
        <v>172</v>
      </c>
      <c r="B18" s="8">
        <v>1366</v>
      </c>
      <c r="C18" s="8">
        <v>2713</v>
      </c>
      <c r="D18" s="8">
        <v>2603</v>
      </c>
      <c r="E18" s="8">
        <v>2296</v>
      </c>
      <c r="F18" s="6">
        <v>579</v>
      </c>
      <c r="G18" s="1">
        <f t="shared" si="0"/>
        <v>-57.613469985358712</v>
      </c>
      <c r="H18" s="1">
        <f t="shared" si="1"/>
        <v>1.0639275279763327</v>
      </c>
    </row>
    <row r="19" spans="1:8" x14ac:dyDescent="0.3">
      <c r="A19" s="12" t="s">
        <v>166</v>
      </c>
      <c r="B19" s="11">
        <v>63</v>
      </c>
      <c r="C19" s="11">
        <v>694</v>
      </c>
      <c r="D19" s="11">
        <v>394</v>
      </c>
      <c r="E19" s="11">
        <v>903</v>
      </c>
      <c r="F19" s="10">
        <v>570</v>
      </c>
      <c r="G19" s="1">
        <f t="shared" si="0"/>
        <v>804.7619047619047</v>
      </c>
      <c r="H19" s="1">
        <f t="shared" si="1"/>
        <v>1.0473897943808457</v>
      </c>
    </row>
    <row r="20" spans="1:8" x14ac:dyDescent="0.3">
      <c r="A20" s="9" t="s">
        <v>137</v>
      </c>
      <c r="B20" s="8">
        <v>475</v>
      </c>
      <c r="C20" s="8">
        <v>304</v>
      </c>
      <c r="D20" s="8">
        <v>372</v>
      </c>
      <c r="E20" s="8">
        <v>172</v>
      </c>
      <c r="F20" s="6">
        <v>489</v>
      </c>
      <c r="G20" s="1">
        <f t="shared" si="0"/>
        <v>2.9473684210526314</v>
      </c>
      <c r="H20" s="1">
        <f t="shared" si="1"/>
        <v>0.89855019202146236</v>
      </c>
    </row>
    <row r="21" spans="1:8" x14ac:dyDescent="0.3">
      <c r="A21" s="12" t="s">
        <v>165</v>
      </c>
      <c r="B21" s="11">
        <v>627</v>
      </c>
      <c r="C21" s="11">
        <v>650</v>
      </c>
      <c r="D21" s="11">
        <v>527</v>
      </c>
      <c r="E21" s="11">
        <v>551</v>
      </c>
      <c r="F21" s="10">
        <v>398</v>
      </c>
      <c r="G21" s="1">
        <f t="shared" si="0"/>
        <v>-36.523125996810208</v>
      </c>
      <c r="H21" s="1">
        <f t="shared" si="1"/>
        <v>0.73133533011153784</v>
      </c>
    </row>
    <row r="22" spans="1:8" x14ac:dyDescent="0.3">
      <c r="A22" s="9" t="s">
        <v>167</v>
      </c>
      <c r="B22" s="8">
        <v>49</v>
      </c>
      <c r="C22" s="8">
        <v>119</v>
      </c>
      <c r="D22" s="8">
        <v>208</v>
      </c>
      <c r="E22" s="8">
        <v>113</v>
      </c>
      <c r="F22" s="6">
        <v>313</v>
      </c>
      <c r="G22" s="1">
        <f t="shared" si="0"/>
        <v>538.77551020408157</v>
      </c>
      <c r="H22" s="1">
        <f t="shared" si="1"/>
        <v>0.57514562393193802</v>
      </c>
    </row>
    <row r="23" spans="1:8" x14ac:dyDescent="0.3">
      <c r="A23" s="12" t="s">
        <v>159</v>
      </c>
      <c r="B23" s="11">
        <v>133</v>
      </c>
      <c r="C23" s="11">
        <v>129</v>
      </c>
      <c r="D23" s="11">
        <v>35</v>
      </c>
      <c r="E23" s="11">
        <v>223</v>
      </c>
      <c r="F23" s="10">
        <v>275</v>
      </c>
      <c r="G23" s="1">
        <f t="shared" si="0"/>
        <v>106.76691729323309</v>
      </c>
      <c r="H23" s="1">
        <f t="shared" si="1"/>
        <v>0.50531963763988164</v>
      </c>
    </row>
    <row r="24" spans="1:8" x14ac:dyDescent="0.3">
      <c r="A24" s="9" t="s">
        <v>154</v>
      </c>
      <c r="B24" s="8">
        <v>103</v>
      </c>
      <c r="C24" s="8">
        <v>188</v>
      </c>
      <c r="D24" s="8">
        <v>120</v>
      </c>
      <c r="E24" s="8">
        <v>144</v>
      </c>
      <c r="F24" s="6">
        <v>186</v>
      </c>
      <c r="G24" s="1">
        <f t="shared" si="0"/>
        <v>80.582524271844662</v>
      </c>
      <c r="H24" s="1">
        <f t="shared" si="1"/>
        <v>0.34177982764006543</v>
      </c>
    </row>
    <row r="25" spans="1:8" x14ac:dyDescent="0.3">
      <c r="A25" s="12" t="s">
        <v>118</v>
      </c>
      <c r="B25" s="11">
        <v>213</v>
      </c>
      <c r="C25" s="11">
        <v>497</v>
      </c>
      <c r="D25" s="11">
        <v>354</v>
      </c>
      <c r="E25" s="11">
        <v>203</v>
      </c>
      <c r="F25" s="10">
        <v>184</v>
      </c>
      <c r="G25" s="1">
        <f t="shared" si="0"/>
        <v>-13.615023474178404</v>
      </c>
      <c r="H25" s="1">
        <f t="shared" si="1"/>
        <v>0.33810477572995717</v>
      </c>
    </row>
    <row r="26" spans="1:8" x14ac:dyDescent="0.3">
      <c r="A26" s="9" t="s">
        <v>150</v>
      </c>
      <c r="B26" s="8">
        <v>538</v>
      </c>
      <c r="C26" s="8">
        <v>228</v>
      </c>
      <c r="D26" s="8">
        <v>21</v>
      </c>
      <c r="E26" s="8">
        <v>57</v>
      </c>
      <c r="F26" s="6">
        <v>183</v>
      </c>
      <c r="G26" s="1">
        <f t="shared" si="0"/>
        <v>-65.985130111524157</v>
      </c>
      <c r="H26" s="1">
        <f t="shared" si="1"/>
        <v>0.33626724977490308</v>
      </c>
    </row>
    <row r="27" spans="1:8" x14ac:dyDescent="0.3">
      <c r="A27" s="12" t="s">
        <v>109</v>
      </c>
      <c r="B27" s="11">
        <v>175</v>
      </c>
      <c r="C27" s="11">
        <v>212</v>
      </c>
      <c r="D27" s="11">
        <v>180</v>
      </c>
      <c r="E27" s="11">
        <v>223</v>
      </c>
      <c r="F27" s="10">
        <v>181</v>
      </c>
      <c r="G27" s="1">
        <f t="shared" si="0"/>
        <v>3.4285714285714288</v>
      </c>
      <c r="H27" s="1">
        <f t="shared" si="1"/>
        <v>0.33259219786479488</v>
      </c>
    </row>
    <row r="28" spans="1:8" x14ac:dyDescent="0.3">
      <c r="A28" s="9" t="s">
        <v>110</v>
      </c>
      <c r="B28" s="8">
        <v>144</v>
      </c>
      <c r="C28" s="8">
        <v>114</v>
      </c>
      <c r="D28" s="8">
        <v>104</v>
      </c>
      <c r="E28" s="8">
        <v>65</v>
      </c>
      <c r="F28" s="6">
        <v>177</v>
      </c>
      <c r="G28" s="1">
        <f t="shared" si="0"/>
        <v>22.916666666666664</v>
      </c>
      <c r="H28" s="1">
        <f t="shared" si="1"/>
        <v>0.32524209404457838</v>
      </c>
    </row>
    <row r="29" spans="1:8" x14ac:dyDescent="0.3">
      <c r="A29" s="12" t="s">
        <v>143</v>
      </c>
      <c r="B29" s="11">
        <v>746</v>
      </c>
      <c r="C29" s="11">
        <v>104</v>
      </c>
      <c r="D29" s="11">
        <v>96</v>
      </c>
      <c r="E29" s="11">
        <v>193</v>
      </c>
      <c r="F29" s="10">
        <v>152</v>
      </c>
      <c r="G29" s="1">
        <f t="shared" si="0"/>
        <v>-79.624664879356573</v>
      </c>
      <c r="H29" s="1">
        <f t="shared" si="1"/>
        <v>0.27930394516822554</v>
      </c>
    </row>
    <row r="30" spans="1:8" x14ac:dyDescent="0.3">
      <c r="A30" s="9" t="s">
        <v>135</v>
      </c>
      <c r="B30" s="8">
        <v>242</v>
      </c>
      <c r="C30" s="8">
        <v>139</v>
      </c>
      <c r="D30" s="8">
        <v>134</v>
      </c>
      <c r="E30" s="8">
        <v>89</v>
      </c>
      <c r="F30" s="6">
        <v>111</v>
      </c>
      <c r="G30" s="1">
        <f t="shared" si="0"/>
        <v>-54.132231404958674</v>
      </c>
      <c r="H30" s="1">
        <f t="shared" si="1"/>
        <v>0.20396538101100678</v>
      </c>
    </row>
    <row r="31" spans="1:8" x14ac:dyDescent="0.3">
      <c r="A31" s="12" t="s">
        <v>112</v>
      </c>
      <c r="B31" s="11">
        <v>111</v>
      </c>
      <c r="C31" s="11">
        <v>199</v>
      </c>
      <c r="D31" s="11">
        <v>59</v>
      </c>
      <c r="E31" s="11">
        <v>87</v>
      </c>
      <c r="F31" s="10">
        <v>107</v>
      </c>
      <c r="G31" s="1">
        <f t="shared" si="0"/>
        <v>-3.6036036036036037</v>
      </c>
      <c r="H31" s="1">
        <f t="shared" si="1"/>
        <v>0.19661527719079031</v>
      </c>
    </row>
    <row r="32" spans="1:8" x14ac:dyDescent="0.3">
      <c r="A32" s="9" t="s">
        <v>156</v>
      </c>
      <c r="B32" s="8">
        <v>188</v>
      </c>
      <c r="C32" s="8">
        <v>153</v>
      </c>
      <c r="D32" s="8">
        <v>40</v>
      </c>
      <c r="E32" s="8">
        <v>47</v>
      </c>
      <c r="F32" s="6">
        <v>104</v>
      </c>
      <c r="G32" s="1">
        <f t="shared" si="0"/>
        <v>-44.680851063829785</v>
      </c>
      <c r="H32" s="1">
        <f t="shared" si="1"/>
        <v>0.19110269932562796</v>
      </c>
    </row>
    <row r="33" spans="1:8" x14ac:dyDescent="0.3">
      <c r="A33" s="12" t="s">
        <v>163</v>
      </c>
      <c r="B33" s="11">
        <v>58</v>
      </c>
      <c r="C33" s="11">
        <v>137</v>
      </c>
      <c r="D33" s="11">
        <v>14</v>
      </c>
      <c r="E33" s="11">
        <v>152</v>
      </c>
      <c r="F33" s="10">
        <v>99</v>
      </c>
      <c r="G33" s="1">
        <f t="shared" si="0"/>
        <v>70.689655172413794</v>
      </c>
      <c r="H33" s="1">
        <f t="shared" si="1"/>
        <v>0.18191506955035741</v>
      </c>
    </row>
    <row r="34" spans="1:8" x14ac:dyDescent="0.3">
      <c r="A34" s="9" t="s">
        <v>97</v>
      </c>
      <c r="B34" s="8">
        <v>293</v>
      </c>
      <c r="C34" s="8">
        <v>45</v>
      </c>
      <c r="D34" s="8">
        <v>111</v>
      </c>
      <c r="E34" s="8">
        <v>107</v>
      </c>
      <c r="F34" s="6">
        <v>98</v>
      </c>
      <c r="G34" s="1">
        <f t="shared" si="0"/>
        <v>-66.552901023890783</v>
      </c>
      <c r="H34" s="1">
        <f t="shared" si="1"/>
        <v>0.18007754359530329</v>
      </c>
    </row>
    <row r="35" spans="1:8" x14ac:dyDescent="0.3">
      <c r="A35" s="12" t="s">
        <v>9</v>
      </c>
      <c r="B35" s="11">
        <v>0</v>
      </c>
      <c r="C35" s="11">
        <v>0</v>
      </c>
      <c r="D35" s="11">
        <v>0</v>
      </c>
      <c r="E35" s="11">
        <v>0</v>
      </c>
      <c r="F35" s="10">
        <v>97</v>
      </c>
      <c r="G35" s="1" t="e">
        <f t="shared" si="0"/>
        <v>#DIV/0!</v>
      </c>
      <c r="H35" s="1">
        <f t="shared" si="1"/>
        <v>0.17824001764024919</v>
      </c>
    </row>
    <row r="36" spans="1:8" x14ac:dyDescent="0.3">
      <c r="A36" s="9" t="s">
        <v>106</v>
      </c>
      <c r="B36" s="8">
        <v>44</v>
      </c>
      <c r="C36" s="8">
        <v>35</v>
      </c>
      <c r="D36" s="8">
        <v>184</v>
      </c>
      <c r="E36" s="8">
        <v>106</v>
      </c>
      <c r="F36" s="6">
        <v>92</v>
      </c>
      <c r="G36" s="1">
        <f t="shared" si="0"/>
        <v>109.09090909090908</v>
      </c>
      <c r="H36" s="1">
        <f t="shared" si="1"/>
        <v>0.16905238786497859</v>
      </c>
    </row>
    <row r="37" spans="1:8" x14ac:dyDescent="0.3">
      <c r="A37" s="12" t="s">
        <v>38</v>
      </c>
      <c r="B37" s="11">
        <v>0</v>
      </c>
      <c r="C37" s="11">
        <v>0</v>
      </c>
      <c r="D37" s="11">
        <v>0</v>
      </c>
      <c r="E37" s="11">
        <v>0</v>
      </c>
      <c r="F37" s="10">
        <v>83</v>
      </c>
      <c r="G37" s="1" t="e">
        <f t="shared" si="0"/>
        <v>#DIV/0!</v>
      </c>
      <c r="H37" s="1">
        <f t="shared" si="1"/>
        <v>0.15251465426949154</v>
      </c>
    </row>
    <row r="38" spans="1:8" x14ac:dyDescent="0.3">
      <c r="A38" s="9" t="s">
        <v>148</v>
      </c>
      <c r="B38" s="8">
        <v>128</v>
      </c>
      <c r="C38" s="8">
        <v>134</v>
      </c>
      <c r="D38" s="8">
        <v>142</v>
      </c>
      <c r="E38" s="8">
        <v>63</v>
      </c>
      <c r="F38" s="6">
        <v>82</v>
      </c>
      <c r="G38" s="1">
        <f t="shared" si="0"/>
        <v>-35.9375</v>
      </c>
      <c r="H38" s="1">
        <f t="shared" si="1"/>
        <v>0.15067712831443744</v>
      </c>
    </row>
    <row r="39" spans="1:8" x14ac:dyDescent="0.3">
      <c r="A39" s="12" t="s">
        <v>98</v>
      </c>
      <c r="B39" s="11">
        <v>59</v>
      </c>
      <c r="C39" s="11">
        <v>232</v>
      </c>
      <c r="D39" s="11">
        <v>139</v>
      </c>
      <c r="E39" s="11">
        <v>151</v>
      </c>
      <c r="F39" s="10">
        <v>82</v>
      </c>
      <c r="G39" s="1">
        <f t="shared" si="0"/>
        <v>38.983050847457626</v>
      </c>
      <c r="H39" s="1">
        <f t="shared" si="1"/>
        <v>0.15067712831443744</v>
      </c>
    </row>
    <row r="40" spans="1:8" x14ac:dyDescent="0.3">
      <c r="A40" s="9" t="s">
        <v>120</v>
      </c>
      <c r="B40" s="8">
        <v>65</v>
      </c>
      <c r="C40" s="8">
        <v>84</v>
      </c>
      <c r="D40" s="8">
        <v>90</v>
      </c>
      <c r="E40" s="8">
        <v>129</v>
      </c>
      <c r="F40" s="6">
        <v>80</v>
      </c>
      <c r="G40" s="1">
        <f t="shared" si="0"/>
        <v>23.076923076923077</v>
      </c>
      <c r="H40" s="1">
        <f t="shared" si="1"/>
        <v>0.14700207640432919</v>
      </c>
    </row>
    <row r="41" spans="1:8" x14ac:dyDescent="0.3">
      <c r="A41" s="12" t="s">
        <v>129</v>
      </c>
      <c r="B41" s="11">
        <v>6</v>
      </c>
      <c r="C41" s="11">
        <v>19</v>
      </c>
      <c r="D41" s="11">
        <v>3</v>
      </c>
      <c r="E41" s="11">
        <v>0</v>
      </c>
      <c r="F41" s="10">
        <v>74</v>
      </c>
      <c r="G41" s="1">
        <f t="shared" si="0"/>
        <v>1133.3333333333335</v>
      </c>
      <c r="H41" s="1">
        <f t="shared" si="1"/>
        <v>0.13597692067400452</v>
      </c>
    </row>
    <row r="42" spans="1:8" x14ac:dyDescent="0.3">
      <c r="A42" s="9" t="s">
        <v>124</v>
      </c>
      <c r="B42" s="8">
        <v>9</v>
      </c>
      <c r="C42" s="8">
        <v>19</v>
      </c>
      <c r="D42" s="8">
        <v>7</v>
      </c>
      <c r="E42" s="8">
        <v>18</v>
      </c>
      <c r="F42" s="6">
        <v>70</v>
      </c>
      <c r="G42" s="1">
        <f t="shared" si="0"/>
        <v>677.77777777777771</v>
      </c>
      <c r="H42" s="1">
        <f t="shared" si="1"/>
        <v>0.12862681685378807</v>
      </c>
    </row>
    <row r="43" spans="1:8" x14ac:dyDescent="0.3">
      <c r="A43" s="12" t="s">
        <v>101</v>
      </c>
      <c r="B43" s="11">
        <v>95</v>
      </c>
      <c r="C43" s="11">
        <v>108</v>
      </c>
      <c r="D43" s="11">
        <v>108</v>
      </c>
      <c r="E43" s="11">
        <v>46</v>
      </c>
      <c r="F43" s="10">
        <v>54</v>
      </c>
      <c r="G43" s="1">
        <f t="shared" si="0"/>
        <v>-43.15789473684211</v>
      </c>
      <c r="H43" s="1">
        <f t="shared" si="1"/>
        <v>9.9226401572922229E-2</v>
      </c>
    </row>
    <row r="44" spans="1:8" x14ac:dyDescent="0.3">
      <c r="A44" s="9" t="s">
        <v>104</v>
      </c>
      <c r="B44" s="8">
        <v>65</v>
      </c>
      <c r="C44" s="8">
        <v>58</v>
      </c>
      <c r="D44" s="8">
        <v>37</v>
      </c>
      <c r="E44" s="8">
        <v>54</v>
      </c>
      <c r="F44" s="6">
        <v>52</v>
      </c>
      <c r="G44" s="1">
        <f t="shared" si="0"/>
        <v>-20</v>
      </c>
      <c r="H44" s="1">
        <f t="shared" si="1"/>
        <v>9.5551349662813978E-2</v>
      </c>
    </row>
    <row r="45" spans="1:8" x14ac:dyDescent="0.3">
      <c r="A45" s="12" t="s">
        <v>116</v>
      </c>
      <c r="B45" s="11">
        <v>54</v>
      </c>
      <c r="C45" s="11">
        <v>36</v>
      </c>
      <c r="D45" s="11">
        <v>28</v>
      </c>
      <c r="E45" s="11">
        <v>30</v>
      </c>
      <c r="F45" s="10">
        <v>49</v>
      </c>
      <c r="G45" s="1">
        <f t="shared" si="0"/>
        <v>-9.2592592592592595</v>
      </c>
      <c r="H45" s="1">
        <f t="shared" si="1"/>
        <v>9.0038771797651643E-2</v>
      </c>
    </row>
    <row r="46" spans="1:8" x14ac:dyDescent="0.3">
      <c r="A46" s="9" t="s">
        <v>103</v>
      </c>
      <c r="B46" s="8">
        <v>22</v>
      </c>
      <c r="C46" s="8">
        <v>183</v>
      </c>
      <c r="D46" s="8">
        <v>156</v>
      </c>
      <c r="E46" s="8">
        <v>435</v>
      </c>
      <c r="F46" s="6">
        <v>44</v>
      </c>
      <c r="G46" s="1">
        <f t="shared" si="0"/>
        <v>100</v>
      </c>
      <c r="H46" s="1">
        <f t="shared" si="1"/>
        <v>8.085114202238107E-2</v>
      </c>
    </row>
    <row r="47" spans="1:8" x14ac:dyDescent="0.3">
      <c r="A47" s="12" t="s">
        <v>89</v>
      </c>
      <c r="B47" s="11">
        <v>32</v>
      </c>
      <c r="C47" s="11">
        <v>54</v>
      </c>
      <c r="D47" s="11">
        <v>89</v>
      </c>
      <c r="E47" s="11">
        <v>21</v>
      </c>
      <c r="F47" s="10">
        <v>32</v>
      </c>
      <c r="G47" s="1">
        <f t="shared" si="0"/>
        <v>0</v>
      </c>
      <c r="H47" s="1">
        <f t="shared" si="1"/>
        <v>5.880083056173168E-2</v>
      </c>
    </row>
    <row r="48" spans="1:8" x14ac:dyDescent="0.3">
      <c r="A48" s="9" t="s">
        <v>134</v>
      </c>
      <c r="B48" s="8">
        <v>0</v>
      </c>
      <c r="C48" s="8">
        <v>0</v>
      </c>
      <c r="D48" s="8">
        <v>0</v>
      </c>
      <c r="E48" s="8">
        <v>110</v>
      </c>
      <c r="F48" s="6">
        <v>32</v>
      </c>
      <c r="G48" s="1" t="e">
        <f t="shared" si="0"/>
        <v>#DIV/0!</v>
      </c>
      <c r="H48" s="1">
        <f t="shared" si="1"/>
        <v>5.880083056173168E-2</v>
      </c>
    </row>
    <row r="49" spans="1:8" x14ac:dyDescent="0.3">
      <c r="A49" s="12" t="s">
        <v>119</v>
      </c>
      <c r="B49" s="11">
        <v>36</v>
      </c>
      <c r="C49" s="11">
        <v>23</v>
      </c>
      <c r="D49" s="11">
        <v>33</v>
      </c>
      <c r="E49" s="11">
        <v>27</v>
      </c>
      <c r="F49" s="10">
        <v>32</v>
      </c>
      <c r="G49" s="1">
        <f t="shared" si="0"/>
        <v>-11.111111111111111</v>
      </c>
      <c r="H49" s="1">
        <f t="shared" si="1"/>
        <v>5.880083056173168E-2</v>
      </c>
    </row>
    <row r="50" spans="1:8" x14ac:dyDescent="0.3">
      <c r="A50" s="9" t="s">
        <v>87</v>
      </c>
      <c r="B50" s="8">
        <v>29</v>
      </c>
      <c r="C50" s="8">
        <v>14</v>
      </c>
      <c r="D50" s="8">
        <v>14</v>
      </c>
      <c r="E50" s="8">
        <v>2</v>
      </c>
      <c r="F50" s="6">
        <v>30</v>
      </c>
      <c r="G50" s="1">
        <f t="shared" si="0"/>
        <v>3.4482758620689653</v>
      </c>
      <c r="H50" s="1">
        <f t="shared" si="1"/>
        <v>5.512577865162345E-2</v>
      </c>
    </row>
    <row r="51" spans="1:8" x14ac:dyDescent="0.3">
      <c r="A51" s="12" t="s">
        <v>88</v>
      </c>
      <c r="B51" s="11">
        <v>19</v>
      </c>
      <c r="C51" s="11">
        <v>17</v>
      </c>
      <c r="D51" s="11">
        <v>26</v>
      </c>
      <c r="E51" s="11">
        <v>27</v>
      </c>
      <c r="F51" s="10">
        <v>27</v>
      </c>
      <c r="G51" s="1">
        <f t="shared" si="0"/>
        <v>42.105263157894733</v>
      </c>
      <c r="H51" s="1">
        <f t="shared" si="1"/>
        <v>4.9613200786461115E-2</v>
      </c>
    </row>
    <row r="52" spans="1:8" x14ac:dyDescent="0.3">
      <c r="A52" s="9" t="s">
        <v>149</v>
      </c>
      <c r="B52" s="8">
        <v>129</v>
      </c>
      <c r="C52" s="8">
        <v>28</v>
      </c>
      <c r="D52" s="8">
        <v>91</v>
      </c>
      <c r="E52" s="8">
        <v>59</v>
      </c>
      <c r="F52" s="6">
        <v>25</v>
      </c>
      <c r="G52" s="1">
        <f t="shared" si="0"/>
        <v>-80.620155038759691</v>
      </c>
      <c r="H52" s="1">
        <f t="shared" si="1"/>
        <v>4.5938148876352877E-2</v>
      </c>
    </row>
    <row r="53" spans="1:8" x14ac:dyDescent="0.3">
      <c r="A53" s="12" t="s">
        <v>108</v>
      </c>
      <c r="B53" s="11">
        <v>52</v>
      </c>
      <c r="C53" s="11">
        <v>153</v>
      </c>
      <c r="D53" s="11">
        <v>4</v>
      </c>
      <c r="E53" s="11">
        <v>80</v>
      </c>
      <c r="F53" s="10">
        <v>24</v>
      </c>
      <c r="G53" s="1">
        <f t="shared" si="0"/>
        <v>-53.846153846153847</v>
      </c>
      <c r="H53" s="1">
        <f t="shared" si="1"/>
        <v>4.4100622921298765E-2</v>
      </c>
    </row>
    <row r="54" spans="1:8" x14ac:dyDescent="0.3">
      <c r="A54" s="9" t="s">
        <v>113</v>
      </c>
      <c r="B54" s="8">
        <v>21</v>
      </c>
      <c r="C54" s="8">
        <v>42</v>
      </c>
      <c r="D54" s="8">
        <v>33</v>
      </c>
      <c r="E54" s="8">
        <v>27</v>
      </c>
      <c r="F54" s="6">
        <v>21</v>
      </c>
      <c r="G54" s="1">
        <f t="shared" si="0"/>
        <v>0</v>
      </c>
      <c r="H54" s="1">
        <f t="shared" si="1"/>
        <v>3.8588045056136416E-2</v>
      </c>
    </row>
    <row r="55" spans="1:8" x14ac:dyDescent="0.3">
      <c r="A55" s="12" t="s">
        <v>127</v>
      </c>
      <c r="B55" s="11">
        <v>91</v>
      </c>
      <c r="C55" s="11">
        <v>2</v>
      </c>
      <c r="D55" s="11">
        <v>34</v>
      </c>
      <c r="E55" s="11">
        <v>266</v>
      </c>
      <c r="F55" s="10">
        <v>20</v>
      </c>
      <c r="G55" s="1">
        <f t="shared" si="0"/>
        <v>-78.021978021978029</v>
      </c>
      <c r="H55" s="1">
        <f t="shared" si="1"/>
        <v>3.6750519101082298E-2</v>
      </c>
    </row>
    <row r="56" spans="1:8" x14ac:dyDescent="0.3">
      <c r="A56" s="9" t="s">
        <v>58</v>
      </c>
      <c r="B56" s="8">
        <v>22</v>
      </c>
      <c r="C56" s="8">
        <v>9</v>
      </c>
      <c r="D56" s="8">
        <v>16</v>
      </c>
      <c r="E56" s="8">
        <v>15</v>
      </c>
      <c r="F56" s="6">
        <v>17</v>
      </c>
      <c r="G56" s="1">
        <f t="shared" si="0"/>
        <v>-22.727272727272727</v>
      </c>
      <c r="H56" s="1">
        <f t="shared" si="1"/>
        <v>3.1237941235919959E-2</v>
      </c>
    </row>
    <row r="57" spans="1:8" x14ac:dyDescent="0.3">
      <c r="A57" s="12" t="s">
        <v>136</v>
      </c>
      <c r="B57" s="11">
        <v>0</v>
      </c>
      <c r="C57" s="11">
        <v>11</v>
      </c>
      <c r="D57" s="11">
        <v>70</v>
      </c>
      <c r="E57" s="11">
        <v>25</v>
      </c>
      <c r="F57" s="10">
        <v>17</v>
      </c>
      <c r="G57" s="1" t="e">
        <f t="shared" si="0"/>
        <v>#DIV/0!</v>
      </c>
      <c r="H57" s="1">
        <f t="shared" si="1"/>
        <v>3.1237941235919959E-2</v>
      </c>
    </row>
    <row r="58" spans="1:8" x14ac:dyDescent="0.3">
      <c r="A58" s="9" t="s">
        <v>90</v>
      </c>
      <c r="B58" s="8">
        <v>14</v>
      </c>
      <c r="C58" s="8">
        <v>11</v>
      </c>
      <c r="D58" s="8">
        <v>17</v>
      </c>
      <c r="E58" s="8">
        <v>25</v>
      </c>
      <c r="F58" s="6">
        <v>14</v>
      </c>
      <c r="G58" s="1">
        <f t="shared" si="0"/>
        <v>0</v>
      </c>
      <c r="H58" s="1">
        <f t="shared" si="1"/>
        <v>2.5725363370757613E-2</v>
      </c>
    </row>
    <row r="59" spans="1:8" x14ac:dyDescent="0.3">
      <c r="A59" s="12" t="s">
        <v>92</v>
      </c>
      <c r="B59" s="11">
        <v>37</v>
      </c>
      <c r="C59" s="11">
        <v>19</v>
      </c>
      <c r="D59" s="11">
        <v>21</v>
      </c>
      <c r="E59" s="11">
        <v>15</v>
      </c>
      <c r="F59" s="10">
        <v>14</v>
      </c>
      <c r="G59" s="1">
        <f t="shared" si="0"/>
        <v>-62.162162162162161</v>
      </c>
      <c r="H59" s="1">
        <f t="shared" si="1"/>
        <v>2.5725363370757613E-2</v>
      </c>
    </row>
    <row r="60" spans="1:8" x14ac:dyDescent="0.3">
      <c r="A60" s="9" t="s">
        <v>115</v>
      </c>
      <c r="B60" s="8">
        <v>7</v>
      </c>
      <c r="C60" s="8">
        <v>13</v>
      </c>
      <c r="D60" s="8">
        <v>16</v>
      </c>
      <c r="E60" s="8">
        <v>28</v>
      </c>
      <c r="F60" s="6">
        <v>11</v>
      </c>
      <c r="G60" s="1">
        <f t="shared" si="0"/>
        <v>57.142857142857139</v>
      </c>
      <c r="H60" s="1">
        <f t="shared" si="1"/>
        <v>2.0212785505595268E-2</v>
      </c>
    </row>
    <row r="61" spans="1:8" x14ac:dyDescent="0.3">
      <c r="A61" s="12" t="s">
        <v>144</v>
      </c>
      <c r="B61" s="11">
        <v>4</v>
      </c>
      <c r="C61" s="11">
        <v>7</v>
      </c>
      <c r="D61" s="11">
        <v>4</v>
      </c>
      <c r="E61" s="11">
        <v>9</v>
      </c>
      <c r="F61" s="10">
        <v>10</v>
      </c>
      <c r="G61" s="1">
        <f t="shared" si="0"/>
        <v>150</v>
      </c>
      <c r="H61" s="1">
        <f t="shared" si="1"/>
        <v>1.8375259550541149E-2</v>
      </c>
    </row>
    <row r="62" spans="1:8" x14ac:dyDescent="0.3">
      <c r="A62" s="9" t="s">
        <v>69</v>
      </c>
      <c r="B62" s="8">
        <v>3</v>
      </c>
      <c r="C62" s="8">
        <v>24</v>
      </c>
      <c r="D62" s="8">
        <v>1</v>
      </c>
      <c r="E62" s="8">
        <v>0</v>
      </c>
      <c r="F62" s="6">
        <v>9</v>
      </c>
      <c r="G62" s="1">
        <f t="shared" si="0"/>
        <v>200</v>
      </c>
      <c r="H62" s="1">
        <f t="shared" si="1"/>
        <v>1.6537733595487037E-2</v>
      </c>
    </row>
    <row r="63" spans="1:8" x14ac:dyDescent="0.3">
      <c r="A63" s="12" t="s">
        <v>79</v>
      </c>
      <c r="B63" s="11">
        <v>0</v>
      </c>
      <c r="C63" s="11">
        <v>6</v>
      </c>
      <c r="D63" s="11">
        <v>1</v>
      </c>
      <c r="E63" s="11">
        <v>0</v>
      </c>
      <c r="F63" s="10">
        <v>8</v>
      </c>
      <c r="G63" s="1" t="e">
        <f t="shared" si="0"/>
        <v>#DIV/0!</v>
      </c>
      <c r="H63" s="1">
        <f t="shared" si="1"/>
        <v>1.470020764043292E-2</v>
      </c>
    </row>
    <row r="64" spans="1:8" x14ac:dyDescent="0.3">
      <c r="A64" s="9" t="s">
        <v>68</v>
      </c>
      <c r="B64" s="8">
        <v>8</v>
      </c>
      <c r="C64" s="8">
        <v>6</v>
      </c>
      <c r="D64" s="8">
        <v>8</v>
      </c>
      <c r="E64" s="8">
        <v>6</v>
      </c>
      <c r="F64" s="6">
        <v>8</v>
      </c>
      <c r="G64" s="1">
        <f t="shared" si="0"/>
        <v>0</v>
      </c>
      <c r="H64" s="1">
        <f t="shared" si="1"/>
        <v>1.470020764043292E-2</v>
      </c>
    </row>
    <row r="65" spans="1:8" x14ac:dyDescent="0.3">
      <c r="A65" s="12" t="s">
        <v>123</v>
      </c>
      <c r="B65" s="11">
        <v>4</v>
      </c>
      <c r="C65" s="11">
        <v>10</v>
      </c>
      <c r="D65" s="11">
        <v>5</v>
      </c>
      <c r="E65" s="11">
        <v>5</v>
      </c>
      <c r="F65" s="10">
        <v>8</v>
      </c>
      <c r="G65" s="1">
        <f t="shared" si="0"/>
        <v>100</v>
      </c>
      <c r="H65" s="1">
        <f t="shared" si="1"/>
        <v>1.470020764043292E-2</v>
      </c>
    </row>
    <row r="66" spans="1:8" x14ac:dyDescent="0.3">
      <c r="A66" s="9" t="s">
        <v>107</v>
      </c>
      <c r="B66" s="8">
        <v>4</v>
      </c>
      <c r="C66" s="8">
        <v>3</v>
      </c>
      <c r="D66" s="8">
        <v>13</v>
      </c>
      <c r="E66" s="8">
        <v>6</v>
      </c>
      <c r="F66" s="6">
        <v>6</v>
      </c>
      <c r="G66" s="1">
        <f t="shared" si="0"/>
        <v>50</v>
      </c>
      <c r="H66" s="1">
        <f t="shared" si="1"/>
        <v>1.1025155730324691E-2</v>
      </c>
    </row>
    <row r="67" spans="1:8" x14ac:dyDescent="0.3">
      <c r="A67" s="12" t="s">
        <v>111</v>
      </c>
      <c r="B67" s="11">
        <v>4</v>
      </c>
      <c r="C67" s="11">
        <v>2</v>
      </c>
      <c r="D67" s="11">
        <v>0</v>
      </c>
      <c r="E67" s="11">
        <v>0</v>
      </c>
      <c r="F67" s="10">
        <v>6</v>
      </c>
      <c r="G67" s="1">
        <f t="shared" ref="G67:G112" si="2">(F67-B67)/B67*100</f>
        <v>50</v>
      </c>
      <c r="H67" s="1">
        <f t="shared" ref="H67:H112" si="3">(F67/$F$2)*100</f>
        <v>1.1025155730324691E-2</v>
      </c>
    </row>
    <row r="68" spans="1:8" x14ac:dyDescent="0.3">
      <c r="A68" s="9" t="s">
        <v>293</v>
      </c>
      <c r="B68" s="8">
        <v>0</v>
      </c>
      <c r="C68" s="8">
        <v>0</v>
      </c>
      <c r="D68" s="8">
        <v>0</v>
      </c>
      <c r="E68" s="8">
        <v>0</v>
      </c>
      <c r="F68" s="6">
        <v>5</v>
      </c>
      <c r="G68" s="1" t="e">
        <f t="shared" si="2"/>
        <v>#DIV/0!</v>
      </c>
      <c r="H68" s="1">
        <f t="shared" si="3"/>
        <v>9.1876297752705744E-3</v>
      </c>
    </row>
    <row r="69" spans="1:8" x14ac:dyDescent="0.3">
      <c r="A69" s="12" t="s">
        <v>74</v>
      </c>
      <c r="B69" s="11">
        <v>10</v>
      </c>
      <c r="C69" s="11">
        <v>6</v>
      </c>
      <c r="D69" s="11">
        <v>15</v>
      </c>
      <c r="E69" s="11">
        <v>5</v>
      </c>
      <c r="F69" s="10">
        <v>5</v>
      </c>
      <c r="G69" s="1">
        <f t="shared" si="2"/>
        <v>-50</v>
      </c>
      <c r="H69" s="1">
        <f t="shared" si="3"/>
        <v>9.1876297752705744E-3</v>
      </c>
    </row>
    <row r="70" spans="1:8" x14ac:dyDescent="0.3">
      <c r="A70" s="9" t="s">
        <v>66</v>
      </c>
      <c r="B70" s="8">
        <v>6</v>
      </c>
      <c r="C70" s="8">
        <v>4</v>
      </c>
      <c r="D70" s="8">
        <v>6</v>
      </c>
      <c r="E70" s="8">
        <v>3</v>
      </c>
      <c r="F70" s="6">
        <v>4</v>
      </c>
      <c r="G70" s="1">
        <f t="shared" si="2"/>
        <v>-33.333333333333329</v>
      </c>
      <c r="H70" s="1">
        <f t="shared" si="3"/>
        <v>7.35010382021646E-3</v>
      </c>
    </row>
    <row r="71" spans="1:8" x14ac:dyDescent="0.3">
      <c r="A71" s="12" t="s">
        <v>52</v>
      </c>
      <c r="B71" s="11">
        <v>6</v>
      </c>
      <c r="C71" s="11">
        <v>3</v>
      </c>
      <c r="D71" s="11">
        <v>4</v>
      </c>
      <c r="E71" s="11">
        <v>2</v>
      </c>
      <c r="F71" s="10">
        <v>4</v>
      </c>
      <c r="G71" s="1">
        <f t="shared" si="2"/>
        <v>-33.333333333333329</v>
      </c>
      <c r="H71" s="1">
        <f t="shared" si="3"/>
        <v>7.35010382021646E-3</v>
      </c>
    </row>
    <row r="72" spans="1:8" x14ac:dyDescent="0.3">
      <c r="A72" s="9" t="s">
        <v>99</v>
      </c>
      <c r="B72" s="8">
        <v>3</v>
      </c>
      <c r="C72" s="8">
        <v>3</v>
      </c>
      <c r="D72" s="8">
        <v>3</v>
      </c>
      <c r="E72" s="8">
        <v>2</v>
      </c>
      <c r="F72" s="6">
        <v>3</v>
      </c>
      <c r="G72" s="1">
        <f t="shared" si="2"/>
        <v>0</v>
      </c>
      <c r="H72" s="1">
        <f t="shared" si="3"/>
        <v>5.5125778651623457E-3</v>
      </c>
    </row>
    <row r="73" spans="1:8" x14ac:dyDescent="0.3">
      <c r="A73" s="12" t="s">
        <v>102</v>
      </c>
      <c r="B73" s="11">
        <v>7</v>
      </c>
      <c r="C73" s="11">
        <v>6</v>
      </c>
      <c r="D73" s="11">
        <v>3</v>
      </c>
      <c r="E73" s="11">
        <v>9</v>
      </c>
      <c r="F73" s="10">
        <v>3</v>
      </c>
      <c r="G73" s="1">
        <f t="shared" si="2"/>
        <v>-57.142857142857139</v>
      </c>
      <c r="H73" s="1">
        <f t="shared" si="3"/>
        <v>5.5125778651623457E-3</v>
      </c>
    </row>
    <row r="74" spans="1:8" x14ac:dyDescent="0.3">
      <c r="A74" s="9" t="s">
        <v>29</v>
      </c>
      <c r="B74" s="8">
        <v>1</v>
      </c>
      <c r="C74" s="8">
        <v>0</v>
      </c>
      <c r="D74" s="8">
        <v>4</v>
      </c>
      <c r="E74" s="8">
        <v>0</v>
      </c>
      <c r="F74" s="6">
        <v>2</v>
      </c>
      <c r="G74" s="1">
        <f t="shared" si="2"/>
        <v>100</v>
      </c>
      <c r="H74" s="1">
        <f t="shared" si="3"/>
        <v>3.67505191010823E-3</v>
      </c>
    </row>
    <row r="75" spans="1:8" x14ac:dyDescent="0.3">
      <c r="A75" s="12" t="s">
        <v>83</v>
      </c>
      <c r="B75" s="11">
        <v>6</v>
      </c>
      <c r="C75" s="11">
        <v>3</v>
      </c>
      <c r="D75" s="11">
        <v>2</v>
      </c>
      <c r="E75" s="11">
        <v>2</v>
      </c>
      <c r="F75" s="10">
        <v>2</v>
      </c>
      <c r="G75" s="1">
        <f t="shared" si="2"/>
        <v>-66.666666666666657</v>
      </c>
      <c r="H75" s="1">
        <f t="shared" si="3"/>
        <v>3.67505191010823E-3</v>
      </c>
    </row>
    <row r="76" spans="1:8" x14ac:dyDescent="0.3">
      <c r="A76" s="9" t="s">
        <v>54</v>
      </c>
      <c r="B76" s="8">
        <v>0</v>
      </c>
      <c r="C76" s="8">
        <v>0</v>
      </c>
      <c r="D76" s="8">
        <v>0</v>
      </c>
      <c r="E76" s="8">
        <v>0</v>
      </c>
      <c r="F76" s="6">
        <v>2</v>
      </c>
      <c r="G76" s="1" t="e">
        <f t="shared" si="2"/>
        <v>#DIV/0!</v>
      </c>
      <c r="H76" s="1">
        <f t="shared" si="3"/>
        <v>3.67505191010823E-3</v>
      </c>
    </row>
    <row r="77" spans="1:8" x14ac:dyDescent="0.3">
      <c r="A77" s="12" t="s">
        <v>77</v>
      </c>
      <c r="B77" s="11">
        <v>3</v>
      </c>
      <c r="C77" s="11">
        <v>1</v>
      </c>
      <c r="D77" s="11">
        <v>1</v>
      </c>
      <c r="E77" s="11">
        <v>1</v>
      </c>
      <c r="F77" s="10">
        <v>2</v>
      </c>
      <c r="G77" s="1">
        <f t="shared" si="2"/>
        <v>-33.333333333333329</v>
      </c>
      <c r="H77" s="1">
        <f t="shared" si="3"/>
        <v>3.67505191010823E-3</v>
      </c>
    </row>
    <row r="78" spans="1:8" x14ac:dyDescent="0.3">
      <c r="A78" s="9" t="s">
        <v>63</v>
      </c>
      <c r="B78" s="8">
        <v>1</v>
      </c>
      <c r="C78" s="8">
        <v>1</v>
      </c>
      <c r="D78" s="8">
        <v>1</v>
      </c>
      <c r="E78" s="8">
        <v>1</v>
      </c>
      <c r="F78" s="6">
        <v>2</v>
      </c>
      <c r="G78" s="1">
        <f t="shared" si="2"/>
        <v>100</v>
      </c>
      <c r="H78" s="1">
        <f t="shared" si="3"/>
        <v>3.67505191010823E-3</v>
      </c>
    </row>
    <row r="79" spans="1:8" x14ac:dyDescent="0.3">
      <c r="A79" s="12" t="s">
        <v>86</v>
      </c>
      <c r="B79" s="11">
        <v>1</v>
      </c>
      <c r="C79" s="11">
        <v>1</v>
      </c>
      <c r="D79" s="11">
        <v>1</v>
      </c>
      <c r="E79" s="11">
        <v>2</v>
      </c>
      <c r="F79" s="10">
        <v>2</v>
      </c>
      <c r="G79" s="1">
        <f t="shared" si="2"/>
        <v>100</v>
      </c>
      <c r="H79" s="1">
        <f t="shared" si="3"/>
        <v>3.67505191010823E-3</v>
      </c>
    </row>
    <row r="80" spans="1:8" x14ac:dyDescent="0.3">
      <c r="A80" s="9" t="s">
        <v>71</v>
      </c>
      <c r="B80" s="8">
        <v>1</v>
      </c>
      <c r="C80" s="8">
        <v>3</v>
      </c>
      <c r="D80" s="8">
        <v>3</v>
      </c>
      <c r="E80" s="8">
        <v>2</v>
      </c>
      <c r="F80" s="6">
        <v>2</v>
      </c>
      <c r="G80" s="1">
        <f t="shared" si="2"/>
        <v>100</v>
      </c>
      <c r="H80" s="1">
        <f t="shared" si="3"/>
        <v>3.67505191010823E-3</v>
      </c>
    </row>
    <row r="81" spans="1:8" x14ac:dyDescent="0.3">
      <c r="A81" s="12" t="s">
        <v>138</v>
      </c>
      <c r="B81" s="11">
        <v>3</v>
      </c>
      <c r="C81" s="11">
        <v>1</v>
      </c>
      <c r="D81" s="11">
        <v>1</v>
      </c>
      <c r="E81" s="11">
        <v>1</v>
      </c>
      <c r="F81" s="10">
        <v>1</v>
      </c>
      <c r="G81" s="1">
        <f t="shared" si="2"/>
        <v>-66.666666666666657</v>
      </c>
      <c r="H81" s="1">
        <f t="shared" si="3"/>
        <v>1.837525955054115E-3</v>
      </c>
    </row>
    <row r="82" spans="1:8" x14ac:dyDescent="0.3">
      <c r="A82" s="9" t="s">
        <v>67</v>
      </c>
      <c r="B82" s="8">
        <v>0</v>
      </c>
      <c r="C82" s="8">
        <v>0</v>
      </c>
      <c r="D82" s="8">
        <v>0</v>
      </c>
      <c r="E82" s="8">
        <v>0</v>
      </c>
      <c r="F82" s="6">
        <v>1</v>
      </c>
      <c r="G82" s="1" t="e">
        <f t="shared" si="2"/>
        <v>#DIV/0!</v>
      </c>
      <c r="H82" s="1">
        <f t="shared" si="3"/>
        <v>1.837525955054115E-3</v>
      </c>
    </row>
    <row r="83" spans="1:8" x14ac:dyDescent="0.3">
      <c r="A83" s="12" t="s">
        <v>259</v>
      </c>
      <c r="B83" s="11">
        <v>1</v>
      </c>
      <c r="C83" s="11">
        <v>0</v>
      </c>
      <c r="D83" s="11">
        <v>0</v>
      </c>
      <c r="E83" s="11">
        <v>19</v>
      </c>
      <c r="F83" s="10">
        <v>1</v>
      </c>
      <c r="G83" s="1">
        <f t="shared" si="2"/>
        <v>0</v>
      </c>
      <c r="H83" s="1">
        <f t="shared" si="3"/>
        <v>1.837525955054115E-3</v>
      </c>
    </row>
    <row r="84" spans="1:8" x14ac:dyDescent="0.3">
      <c r="A84" s="9" t="s">
        <v>45</v>
      </c>
      <c r="B84" s="8">
        <v>0</v>
      </c>
      <c r="C84" s="8">
        <v>4</v>
      </c>
      <c r="D84" s="8">
        <v>1</v>
      </c>
      <c r="E84" s="8">
        <v>11</v>
      </c>
      <c r="F84" s="6">
        <v>1</v>
      </c>
      <c r="G84" s="1" t="e">
        <f t="shared" si="2"/>
        <v>#DIV/0!</v>
      </c>
      <c r="H84" s="1">
        <f t="shared" si="3"/>
        <v>1.837525955054115E-3</v>
      </c>
    </row>
    <row r="85" spans="1:8" x14ac:dyDescent="0.3">
      <c r="A85" s="12" t="s">
        <v>59</v>
      </c>
      <c r="B85" s="11">
        <v>4</v>
      </c>
      <c r="C85" s="11">
        <v>3</v>
      </c>
      <c r="D85" s="11">
        <v>1</v>
      </c>
      <c r="E85" s="11">
        <v>0</v>
      </c>
      <c r="F85" s="10">
        <v>1</v>
      </c>
      <c r="G85" s="1">
        <f t="shared" si="2"/>
        <v>-75</v>
      </c>
      <c r="H85" s="1">
        <f t="shared" si="3"/>
        <v>1.837525955054115E-3</v>
      </c>
    </row>
    <row r="86" spans="1:8" x14ac:dyDescent="0.3">
      <c r="A86" s="9" t="s">
        <v>72</v>
      </c>
      <c r="B86" s="8">
        <v>4</v>
      </c>
      <c r="C86" s="8">
        <v>2</v>
      </c>
      <c r="D86" s="8">
        <v>3</v>
      </c>
      <c r="E86" s="8">
        <v>1</v>
      </c>
      <c r="F86" s="6">
        <v>1</v>
      </c>
      <c r="G86" s="1">
        <f t="shared" si="2"/>
        <v>-75</v>
      </c>
      <c r="H86" s="1">
        <f t="shared" si="3"/>
        <v>1.837525955054115E-3</v>
      </c>
    </row>
    <row r="87" spans="1:8" x14ac:dyDescent="0.3">
      <c r="A87" s="12" t="s">
        <v>114</v>
      </c>
      <c r="B87" s="11">
        <v>200</v>
      </c>
      <c r="C87" s="11">
        <v>6</v>
      </c>
      <c r="D87" s="11">
        <v>12</v>
      </c>
      <c r="E87" s="11">
        <v>22</v>
      </c>
      <c r="F87" s="10">
        <v>1</v>
      </c>
      <c r="G87" s="1">
        <f t="shared" si="2"/>
        <v>-99.5</v>
      </c>
      <c r="H87" s="1">
        <f t="shared" si="3"/>
        <v>1.837525955054115E-3</v>
      </c>
    </row>
    <row r="88" spans="1:8" x14ac:dyDescent="0.3">
      <c r="A88" s="9" t="s">
        <v>91</v>
      </c>
      <c r="B88" s="8">
        <v>1</v>
      </c>
      <c r="C88" s="8">
        <v>0</v>
      </c>
      <c r="D88" s="8">
        <v>2</v>
      </c>
      <c r="E88" s="8">
        <v>0</v>
      </c>
      <c r="F88" s="6">
        <v>1</v>
      </c>
      <c r="G88" s="1">
        <f t="shared" si="2"/>
        <v>0</v>
      </c>
      <c r="H88" s="1">
        <f t="shared" si="3"/>
        <v>1.837525955054115E-3</v>
      </c>
    </row>
    <row r="89" spans="1:8" x14ac:dyDescent="0.3">
      <c r="A89" s="12" t="s">
        <v>70</v>
      </c>
      <c r="B89" s="11">
        <v>0</v>
      </c>
      <c r="C89" s="11">
        <v>0</v>
      </c>
      <c r="D89" s="11">
        <v>0</v>
      </c>
      <c r="E89" s="11">
        <v>0</v>
      </c>
      <c r="F89" s="10">
        <v>1</v>
      </c>
      <c r="G89" s="1" t="e">
        <f t="shared" si="2"/>
        <v>#DIV/0!</v>
      </c>
      <c r="H89" s="1">
        <f t="shared" si="3"/>
        <v>1.837525955054115E-3</v>
      </c>
    </row>
    <row r="90" spans="1:8" x14ac:dyDescent="0.3">
      <c r="A90" s="9" t="s">
        <v>55</v>
      </c>
      <c r="B90" s="8">
        <v>5</v>
      </c>
      <c r="C90" s="8">
        <v>4</v>
      </c>
      <c r="D90" s="8">
        <v>4</v>
      </c>
      <c r="E90" s="8">
        <v>2</v>
      </c>
      <c r="F90" s="6">
        <v>1</v>
      </c>
      <c r="G90" s="1">
        <f t="shared" si="2"/>
        <v>-80</v>
      </c>
      <c r="H90" s="1">
        <f t="shared" si="3"/>
        <v>1.837525955054115E-3</v>
      </c>
    </row>
    <row r="91" spans="1:8" x14ac:dyDescent="0.3">
      <c r="A91" s="12" t="s">
        <v>147</v>
      </c>
      <c r="B91" s="11">
        <v>0</v>
      </c>
      <c r="C91" s="11">
        <v>0</v>
      </c>
      <c r="D91" s="11">
        <v>0</v>
      </c>
      <c r="E91" s="11">
        <v>1</v>
      </c>
      <c r="F91" s="10">
        <v>0</v>
      </c>
      <c r="G91" s="1" t="e">
        <f t="shared" si="2"/>
        <v>#DIV/0!</v>
      </c>
      <c r="H91" s="1">
        <f t="shared" si="3"/>
        <v>0</v>
      </c>
    </row>
    <row r="92" spans="1:8" x14ac:dyDescent="0.3">
      <c r="A92" s="9" t="s">
        <v>39</v>
      </c>
      <c r="B92" s="8">
        <v>1</v>
      </c>
      <c r="C92" s="8">
        <v>0</v>
      </c>
      <c r="D92" s="8">
        <v>0</v>
      </c>
      <c r="E92" s="8">
        <v>1</v>
      </c>
      <c r="F92" s="6">
        <v>0</v>
      </c>
      <c r="G92" s="1">
        <f t="shared" si="2"/>
        <v>-100</v>
      </c>
      <c r="H92" s="1">
        <f t="shared" si="3"/>
        <v>0</v>
      </c>
    </row>
    <row r="93" spans="1:8" x14ac:dyDescent="0.3">
      <c r="A93" s="12" t="s">
        <v>27</v>
      </c>
      <c r="B93" s="11">
        <v>0</v>
      </c>
      <c r="C93" s="11">
        <v>0</v>
      </c>
      <c r="D93" s="11">
        <v>0</v>
      </c>
      <c r="E93" s="11">
        <v>6</v>
      </c>
      <c r="F93" s="10">
        <v>0</v>
      </c>
      <c r="G93" s="1" t="e">
        <f t="shared" si="2"/>
        <v>#DIV/0!</v>
      </c>
      <c r="H93" s="1">
        <f t="shared" si="3"/>
        <v>0</v>
      </c>
    </row>
    <row r="94" spans="1:8" x14ac:dyDescent="0.3">
      <c r="A94" s="9" t="s">
        <v>161</v>
      </c>
      <c r="B94" s="8">
        <v>0</v>
      </c>
      <c r="C94" s="8">
        <v>0</v>
      </c>
      <c r="D94" s="8">
        <v>1</v>
      </c>
      <c r="E94" s="8">
        <v>0</v>
      </c>
      <c r="F94" s="6">
        <v>0</v>
      </c>
      <c r="G94" s="1" t="e">
        <f t="shared" si="2"/>
        <v>#DIV/0!</v>
      </c>
      <c r="H94" s="1">
        <f t="shared" si="3"/>
        <v>0</v>
      </c>
    </row>
    <row r="95" spans="1:8" x14ac:dyDescent="0.3">
      <c r="A95" s="12" t="s">
        <v>42</v>
      </c>
      <c r="B95" s="11">
        <v>0</v>
      </c>
      <c r="C95" s="11">
        <v>0</v>
      </c>
      <c r="D95" s="11">
        <v>0</v>
      </c>
      <c r="E95" s="11">
        <v>3</v>
      </c>
      <c r="F95" s="10">
        <v>0</v>
      </c>
      <c r="G95" s="1" t="e">
        <f t="shared" si="2"/>
        <v>#DIV/0!</v>
      </c>
      <c r="H95" s="1">
        <f t="shared" si="3"/>
        <v>0</v>
      </c>
    </row>
    <row r="96" spans="1:8" x14ac:dyDescent="0.3">
      <c r="A96" s="9" t="s">
        <v>94</v>
      </c>
      <c r="B96" s="8">
        <v>1</v>
      </c>
      <c r="C96" s="8">
        <v>0</v>
      </c>
      <c r="D96" s="8">
        <v>0</v>
      </c>
      <c r="E96" s="8">
        <v>1</v>
      </c>
      <c r="F96" s="6">
        <v>0</v>
      </c>
      <c r="G96" s="1">
        <f t="shared" si="2"/>
        <v>-100</v>
      </c>
      <c r="H96" s="1">
        <f t="shared" si="3"/>
        <v>0</v>
      </c>
    </row>
    <row r="97" spans="1:8" x14ac:dyDescent="0.3">
      <c r="A97" s="12" t="s">
        <v>128</v>
      </c>
      <c r="B97" s="11">
        <v>0</v>
      </c>
      <c r="C97" s="11">
        <v>0</v>
      </c>
      <c r="D97" s="11">
        <v>0</v>
      </c>
      <c r="E97" s="11">
        <v>0</v>
      </c>
      <c r="F97" s="10">
        <v>0</v>
      </c>
      <c r="G97" s="1" t="e">
        <f t="shared" si="2"/>
        <v>#DIV/0!</v>
      </c>
      <c r="H97" s="1">
        <f t="shared" si="3"/>
        <v>0</v>
      </c>
    </row>
    <row r="98" spans="1:8" x14ac:dyDescent="0.3">
      <c r="A98" s="9" t="s">
        <v>64</v>
      </c>
      <c r="B98" s="8">
        <v>1</v>
      </c>
      <c r="C98" s="8">
        <v>0</v>
      </c>
      <c r="D98" s="8">
        <v>0</v>
      </c>
      <c r="E98" s="8">
        <v>0</v>
      </c>
      <c r="F98" s="6">
        <v>0</v>
      </c>
      <c r="G98" s="1">
        <f t="shared" si="2"/>
        <v>-100</v>
      </c>
      <c r="H98" s="1">
        <f t="shared" si="3"/>
        <v>0</v>
      </c>
    </row>
    <row r="99" spans="1:8" x14ac:dyDescent="0.3">
      <c r="A99" s="12" t="s">
        <v>62</v>
      </c>
      <c r="B99" s="11">
        <v>0</v>
      </c>
      <c r="C99" s="11">
        <v>0</v>
      </c>
      <c r="D99" s="11">
        <v>1</v>
      </c>
      <c r="E99" s="11">
        <v>0</v>
      </c>
      <c r="F99" s="10">
        <v>0</v>
      </c>
      <c r="G99" s="1" t="e">
        <f t="shared" si="2"/>
        <v>#DIV/0!</v>
      </c>
      <c r="H99" s="1">
        <f t="shared" si="3"/>
        <v>0</v>
      </c>
    </row>
    <row r="100" spans="1:8" x14ac:dyDescent="0.3">
      <c r="A100" s="9" t="s">
        <v>93</v>
      </c>
      <c r="B100" s="8">
        <v>0</v>
      </c>
      <c r="C100" s="8">
        <v>0</v>
      </c>
      <c r="D100" s="8">
        <v>1</v>
      </c>
      <c r="E100" s="8">
        <v>0</v>
      </c>
      <c r="F100" s="6">
        <v>0</v>
      </c>
      <c r="G100" s="1" t="e">
        <f t="shared" si="2"/>
        <v>#DIV/0!</v>
      </c>
      <c r="H100" s="1">
        <f t="shared" si="3"/>
        <v>0</v>
      </c>
    </row>
    <row r="101" spans="1:8" x14ac:dyDescent="0.3">
      <c r="A101" s="12" t="s">
        <v>125</v>
      </c>
      <c r="B101" s="11">
        <v>0</v>
      </c>
      <c r="C101" s="11">
        <v>0</v>
      </c>
      <c r="D101" s="11">
        <v>0</v>
      </c>
      <c r="E101" s="11">
        <v>0</v>
      </c>
      <c r="F101" s="10">
        <v>0</v>
      </c>
      <c r="G101" s="1" t="e">
        <f t="shared" si="2"/>
        <v>#DIV/0!</v>
      </c>
      <c r="H101" s="1">
        <f t="shared" si="3"/>
        <v>0</v>
      </c>
    </row>
    <row r="102" spans="1:8" x14ac:dyDescent="0.3">
      <c r="A102" s="9" t="s">
        <v>151</v>
      </c>
      <c r="B102" s="8">
        <v>0</v>
      </c>
      <c r="C102" s="8">
        <v>1</v>
      </c>
      <c r="D102" s="8">
        <v>0</v>
      </c>
      <c r="E102" s="8">
        <v>0</v>
      </c>
      <c r="F102" s="6">
        <v>0</v>
      </c>
      <c r="G102" s="1" t="e">
        <f t="shared" si="2"/>
        <v>#DIV/0!</v>
      </c>
      <c r="H102" s="1">
        <f t="shared" si="3"/>
        <v>0</v>
      </c>
    </row>
    <row r="103" spans="1:8" x14ac:dyDescent="0.3">
      <c r="A103" s="12" t="s">
        <v>133</v>
      </c>
      <c r="B103" s="11">
        <v>223</v>
      </c>
      <c r="C103" s="11">
        <v>212</v>
      </c>
      <c r="D103" s="11">
        <v>142</v>
      </c>
      <c r="E103" s="11">
        <v>119</v>
      </c>
      <c r="F103" s="10">
        <v>0</v>
      </c>
      <c r="G103" s="1">
        <f t="shared" si="2"/>
        <v>-100</v>
      </c>
      <c r="H103" s="1">
        <f t="shared" si="3"/>
        <v>0</v>
      </c>
    </row>
    <row r="104" spans="1:8" x14ac:dyDescent="0.3">
      <c r="A104" s="9" t="s">
        <v>100</v>
      </c>
      <c r="B104" s="8">
        <v>0</v>
      </c>
      <c r="C104" s="8">
        <v>0</v>
      </c>
      <c r="D104" s="8">
        <v>0</v>
      </c>
      <c r="E104" s="8">
        <v>1</v>
      </c>
      <c r="F104" s="6">
        <v>0</v>
      </c>
      <c r="G104" s="1" t="e">
        <f t="shared" si="2"/>
        <v>#DIV/0!</v>
      </c>
      <c r="H104" s="1">
        <f t="shared" si="3"/>
        <v>0</v>
      </c>
    </row>
    <row r="105" spans="1:8" x14ac:dyDescent="0.3">
      <c r="A105" s="12" t="s">
        <v>34</v>
      </c>
      <c r="B105" s="11">
        <v>0</v>
      </c>
      <c r="C105" s="11">
        <v>0</v>
      </c>
      <c r="D105" s="11">
        <v>0</v>
      </c>
      <c r="E105" s="11">
        <v>1</v>
      </c>
      <c r="F105" s="10">
        <v>0</v>
      </c>
      <c r="G105" s="1" t="e">
        <f t="shared" si="2"/>
        <v>#DIV/0!</v>
      </c>
      <c r="H105" s="1">
        <f t="shared" si="3"/>
        <v>0</v>
      </c>
    </row>
    <row r="106" spans="1:8" x14ac:dyDescent="0.3">
      <c r="A106" s="9" t="s">
        <v>105</v>
      </c>
      <c r="B106" s="8">
        <v>0</v>
      </c>
      <c r="C106" s="8">
        <v>0</v>
      </c>
      <c r="D106" s="8">
        <v>1</v>
      </c>
      <c r="E106" s="8">
        <v>0</v>
      </c>
      <c r="F106" s="6">
        <v>0</v>
      </c>
      <c r="G106" s="1" t="e">
        <f t="shared" si="2"/>
        <v>#DIV/0!</v>
      </c>
      <c r="H106" s="1">
        <f t="shared" si="3"/>
        <v>0</v>
      </c>
    </row>
    <row r="107" spans="1:8" x14ac:dyDescent="0.3">
      <c r="A107" s="12" t="s">
        <v>122</v>
      </c>
      <c r="B107" s="11">
        <v>0</v>
      </c>
      <c r="C107" s="11">
        <v>126</v>
      </c>
      <c r="D107" s="11">
        <v>145</v>
      </c>
      <c r="E107" s="11">
        <v>42</v>
      </c>
      <c r="F107" s="10">
        <v>0</v>
      </c>
      <c r="G107" s="1" t="e">
        <f t="shared" si="2"/>
        <v>#DIV/0!</v>
      </c>
      <c r="H107" s="1">
        <f t="shared" si="3"/>
        <v>0</v>
      </c>
    </row>
    <row r="108" spans="1:8" x14ac:dyDescent="0.3">
      <c r="A108" s="9" t="s">
        <v>121</v>
      </c>
      <c r="B108" s="8">
        <v>0</v>
      </c>
      <c r="C108" s="8">
        <v>0</v>
      </c>
      <c r="D108" s="8">
        <v>1</v>
      </c>
      <c r="E108" s="8">
        <v>0</v>
      </c>
      <c r="F108" s="6">
        <v>0</v>
      </c>
      <c r="G108" s="1" t="e">
        <f t="shared" si="2"/>
        <v>#DIV/0!</v>
      </c>
      <c r="H108" s="1">
        <f t="shared" si="3"/>
        <v>0</v>
      </c>
    </row>
    <row r="109" spans="1:8" x14ac:dyDescent="0.3">
      <c r="A109" s="12" t="s">
        <v>56</v>
      </c>
      <c r="B109" s="11">
        <v>0</v>
      </c>
      <c r="C109" s="11">
        <v>1</v>
      </c>
      <c r="D109" s="11">
        <v>0</v>
      </c>
      <c r="E109" s="11">
        <v>0</v>
      </c>
      <c r="F109" s="10">
        <v>0</v>
      </c>
      <c r="G109" s="1" t="e">
        <f t="shared" si="2"/>
        <v>#DIV/0!</v>
      </c>
      <c r="H109" s="1">
        <f t="shared" si="3"/>
        <v>0</v>
      </c>
    </row>
    <row r="110" spans="1:8" x14ac:dyDescent="0.3">
      <c r="A110" s="9" t="s">
        <v>44</v>
      </c>
      <c r="B110" s="8">
        <v>0</v>
      </c>
      <c r="C110" s="8">
        <v>0</v>
      </c>
      <c r="D110" s="8">
        <v>0</v>
      </c>
      <c r="E110" s="8">
        <v>1</v>
      </c>
      <c r="F110" s="6">
        <v>0</v>
      </c>
      <c r="G110" s="1" t="e">
        <f t="shared" si="2"/>
        <v>#DIV/0!</v>
      </c>
      <c r="H110" s="1">
        <f t="shared" si="3"/>
        <v>0</v>
      </c>
    </row>
    <row r="111" spans="1:8" x14ac:dyDescent="0.3">
      <c r="A111" s="12" t="s">
        <v>152</v>
      </c>
      <c r="B111" s="11">
        <v>0</v>
      </c>
      <c r="C111" s="11">
        <v>0</v>
      </c>
      <c r="D111" s="11">
        <v>69</v>
      </c>
      <c r="E111" s="11">
        <v>0</v>
      </c>
      <c r="F111" s="10">
        <v>0</v>
      </c>
      <c r="G111" s="1" t="e">
        <f t="shared" si="2"/>
        <v>#DIV/0!</v>
      </c>
      <c r="H111" s="1">
        <f t="shared" si="3"/>
        <v>0</v>
      </c>
    </row>
    <row r="112" spans="1:8" x14ac:dyDescent="0.3">
      <c r="A112" s="18" t="s">
        <v>57</v>
      </c>
      <c r="B112" s="19">
        <v>0</v>
      </c>
      <c r="C112" s="19">
        <v>1</v>
      </c>
      <c r="D112" s="19">
        <v>0</v>
      </c>
      <c r="E112" s="19">
        <v>0</v>
      </c>
      <c r="F112" s="20">
        <v>0</v>
      </c>
      <c r="G112" s="1" t="e">
        <f t="shared" si="2"/>
        <v>#DIV/0!</v>
      </c>
      <c r="H112" s="1">
        <f t="shared" si="3"/>
        <v>0</v>
      </c>
    </row>
  </sheetData>
  <phoneticPr fontId="1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BE31-A98E-4560-B7A0-2EF43758590D}">
  <dimension ref="A1:H135"/>
  <sheetViews>
    <sheetView showGridLines="0" workbookViewId="0">
      <selection activeCell="B1" sqref="B1:H1"/>
    </sheetView>
  </sheetViews>
  <sheetFormatPr defaultRowHeight="14.4" x14ac:dyDescent="0.3"/>
  <cols>
    <col min="1" max="1" width="35.5546875" style="1" bestFit="1" customWidth="1"/>
    <col min="2" max="6" width="22.5546875" style="1" bestFit="1" customWidth="1"/>
    <col min="7" max="7" width="27.33203125" style="1" bestFit="1" customWidth="1"/>
    <col min="8" max="8" width="20.33203125" style="1" bestFit="1" customWidth="1"/>
    <col min="9" max="16384" width="8.88671875" style="1"/>
  </cols>
  <sheetData>
    <row r="1" spans="1:8" ht="20.399999999999999" x14ac:dyDescent="0.3">
      <c r="A1" s="49"/>
      <c r="B1" s="21" t="s">
        <v>314</v>
      </c>
      <c r="C1" s="21" t="s">
        <v>315</v>
      </c>
      <c r="D1" s="21" t="s">
        <v>316</v>
      </c>
      <c r="E1" s="21" t="s">
        <v>317</v>
      </c>
      <c r="F1" s="21" t="s">
        <v>318</v>
      </c>
      <c r="G1" s="55" t="s">
        <v>301</v>
      </c>
      <c r="H1" s="57" t="s">
        <v>302</v>
      </c>
    </row>
    <row r="2" spans="1:8" x14ac:dyDescent="0.3">
      <c r="A2" s="9" t="s">
        <v>173</v>
      </c>
      <c r="B2" s="8">
        <v>7841</v>
      </c>
      <c r="C2" s="8">
        <v>7448</v>
      </c>
      <c r="D2" s="8">
        <v>6860</v>
      </c>
      <c r="E2" s="8">
        <v>7339</v>
      </c>
      <c r="F2" s="8">
        <v>7477</v>
      </c>
      <c r="G2" s="8">
        <v>213085</v>
      </c>
      <c r="H2" s="6">
        <v>28499</v>
      </c>
    </row>
    <row r="3" spans="1:8" x14ac:dyDescent="0.3">
      <c r="A3" s="12" t="s">
        <v>171</v>
      </c>
      <c r="B3" s="11">
        <v>8259</v>
      </c>
      <c r="C3" s="11">
        <v>8329</v>
      </c>
      <c r="D3" s="11">
        <v>7994</v>
      </c>
      <c r="E3" s="11">
        <v>7982</v>
      </c>
      <c r="F3" s="11">
        <v>8140</v>
      </c>
      <c r="G3" s="11">
        <v>41237</v>
      </c>
      <c r="H3" s="10">
        <v>5066</v>
      </c>
    </row>
    <row r="4" spans="1:8" x14ac:dyDescent="0.3">
      <c r="A4" s="9" t="s">
        <v>157</v>
      </c>
      <c r="B4" s="8">
        <v>6540</v>
      </c>
      <c r="C4" s="8">
        <v>6039</v>
      </c>
      <c r="D4" s="8">
        <v>5640</v>
      </c>
      <c r="E4" s="8">
        <v>6653</v>
      </c>
      <c r="F4" s="8">
        <v>6951</v>
      </c>
      <c r="G4" s="8">
        <v>40192</v>
      </c>
      <c r="H4" s="6">
        <v>5782</v>
      </c>
    </row>
    <row r="5" spans="1:8" x14ac:dyDescent="0.3">
      <c r="A5" s="12" t="s">
        <v>162</v>
      </c>
      <c r="B5" s="11">
        <v>6201</v>
      </c>
      <c r="C5" s="11">
        <v>6042</v>
      </c>
      <c r="D5" s="11">
        <v>5620</v>
      </c>
      <c r="E5" s="11">
        <v>6345</v>
      </c>
      <c r="F5" s="11">
        <v>6560</v>
      </c>
      <c r="G5" s="11">
        <v>22067</v>
      </c>
      <c r="H5" s="10">
        <v>3364</v>
      </c>
    </row>
    <row r="6" spans="1:8" x14ac:dyDescent="0.3">
      <c r="A6" s="9" t="s">
        <v>164</v>
      </c>
      <c r="B6" s="8">
        <v>9182</v>
      </c>
      <c r="C6" s="8">
        <v>7993</v>
      </c>
      <c r="D6" s="8">
        <v>6795</v>
      </c>
      <c r="E6" s="8">
        <v>7789</v>
      </c>
      <c r="F6" s="8">
        <v>8434</v>
      </c>
      <c r="G6" s="8">
        <v>14666</v>
      </c>
      <c r="H6" s="6">
        <v>1739</v>
      </c>
    </row>
    <row r="7" spans="1:8" x14ac:dyDescent="0.3">
      <c r="A7" s="12" t="s">
        <v>168</v>
      </c>
      <c r="B7" s="11">
        <v>10124</v>
      </c>
      <c r="C7" s="11">
        <v>8547</v>
      </c>
      <c r="D7" s="11">
        <v>8411</v>
      </c>
      <c r="E7" s="11">
        <v>7716</v>
      </c>
      <c r="F7" s="11">
        <v>8021</v>
      </c>
      <c r="G7" s="11">
        <v>11598</v>
      </c>
      <c r="H7" s="10">
        <v>1446</v>
      </c>
    </row>
    <row r="8" spans="1:8" x14ac:dyDescent="0.3">
      <c r="A8" s="9" t="s">
        <v>158</v>
      </c>
      <c r="B8" s="8">
        <v>10621</v>
      </c>
      <c r="C8" s="8">
        <v>9652</v>
      </c>
      <c r="D8" s="8">
        <v>10074</v>
      </c>
      <c r="E8" s="8">
        <v>11483</v>
      </c>
      <c r="F8" s="8">
        <v>11010</v>
      </c>
      <c r="G8" s="8">
        <v>9171</v>
      </c>
      <c r="H8" s="6">
        <v>833</v>
      </c>
    </row>
    <row r="9" spans="1:8" x14ac:dyDescent="0.3">
      <c r="A9" s="12" t="s">
        <v>141</v>
      </c>
      <c r="B9" s="11">
        <v>4886</v>
      </c>
      <c r="C9" s="11">
        <v>4808</v>
      </c>
      <c r="D9" s="11">
        <v>4245</v>
      </c>
      <c r="E9" s="11">
        <v>5564</v>
      </c>
      <c r="F9" s="11">
        <v>5052</v>
      </c>
      <c r="G9" s="11">
        <v>8270</v>
      </c>
      <c r="H9" s="10">
        <v>1637</v>
      </c>
    </row>
    <row r="10" spans="1:8" x14ac:dyDescent="0.3">
      <c r="A10" s="9" t="s">
        <v>172</v>
      </c>
      <c r="B10" s="8">
        <v>10897</v>
      </c>
      <c r="C10" s="8">
        <v>8062</v>
      </c>
      <c r="D10" s="8">
        <v>7647</v>
      </c>
      <c r="E10" s="8">
        <v>6991</v>
      </c>
      <c r="F10" s="8">
        <v>7966</v>
      </c>
      <c r="G10" s="8">
        <v>7440</v>
      </c>
      <c r="H10" s="6">
        <v>934</v>
      </c>
    </row>
    <row r="11" spans="1:8" x14ac:dyDescent="0.3">
      <c r="A11" s="12" t="s">
        <v>153</v>
      </c>
      <c r="B11" s="11">
        <v>5118</v>
      </c>
      <c r="C11" s="11">
        <v>4950</v>
      </c>
      <c r="D11" s="11">
        <v>4767</v>
      </c>
      <c r="E11" s="11">
        <v>5718</v>
      </c>
      <c r="F11" s="11">
        <v>5071</v>
      </c>
      <c r="G11" s="11">
        <v>6815</v>
      </c>
      <c r="H11" s="10">
        <v>1344</v>
      </c>
    </row>
    <row r="12" spans="1:8" x14ac:dyDescent="0.3">
      <c r="A12" s="9" t="s">
        <v>160</v>
      </c>
      <c r="B12" s="8">
        <v>10877</v>
      </c>
      <c r="C12" s="8">
        <v>10099</v>
      </c>
      <c r="D12" s="8">
        <v>9492</v>
      </c>
      <c r="E12" s="8">
        <v>9208</v>
      </c>
      <c r="F12" s="8">
        <v>8402</v>
      </c>
      <c r="G12" s="8">
        <v>6486</v>
      </c>
      <c r="H12" s="6">
        <v>772</v>
      </c>
    </row>
    <row r="13" spans="1:8" x14ac:dyDescent="0.3">
      <c r="A13" s="12" t="s">
        <v>142</v>
      </c>
      <c r="B13" s="11">
        <v>7445</v>
      </c>
      <c r="C13" s="11">
        <v>6856</v>
      </c>
      <c r="D13" s="11">
        <v>6963</v>
      </c>
      <c r="E13" s="11">
        <v>7727</v>
      </c>
      <c r="F13" s="11">
        <v>7383</v>
      </c>
      <c r="G13" s="11">
        <v>5884</v>
      </c>
      <c r="H13" s="10">
        <v>797</v>
      </c>
    </row>
    <row r="14" spans="1:8" x14ac:dyDescent="0.3">
      <c r="A14" s="9" t="s">
        <v>139</v>
      </c>
      <c r="B14" s="8">
        <v>10871</v>
      </c>
      <c r="C14" s="8">
        <v>10704</v>
      </c>
      <c r="D14" s="8">
        <v>11884</v>
      </c>
      <c r="E14" s="8">
        <v>11244</v>
      </c>
      <c r="F14" s="8">
        <v>11430</v>
      </c>
      <c r="G14" s="8">
        <v>5178</v>
      </c>
      <c r="H14" s="6">
        <v>453</v>
      </c>
    </row>
    <row r="15" spans="1:8" x14ac:dyDescent="0.3">
      <c r="A15" s="12" t="s">
        <v>146</v>
      </c>
      <c r="B15" s="11">
        <v>8339</v>
      </c>
      <c r="C15" s="11">
        <v>8843</v>
      </c>
      <c r="D15" s="11">
        <v>8995</v>
      </c>
      <c r="E15" s="11">
        <v>8846</v>
      </c>
      <c r="F15" s="11">
        <v>8933</v>
      </c>
      <c r="G15" s="11">
        <v>3886</v>
      </c>
      <c r="H15" s="10">
        <v>435</v>
      </c>
    </row>
    <row r="16" spans="1:8" x14ac:dyDescent="0.3">
      <c r="A16" s="9" t="s">
        <v>155</v>
      </c>
      <c r="B16" s="8">
        <v>5397</v>
      </c>
      <c r="C16" s="8">
        <v>4713</v>
      </c>
      <c r="D16" s="8">
        <v>4481</v>
      </c>
      <c r="E16" s="8">
        <v>5486</v>
      </c>
      <c r="F16" s="8">
        <v>6820</v>
      </c>
      <c r="G16" s="8">
        <v>3001</v>
      </c>
      <c r="H16" s="6">
        <v>440</v>
      </c>
    </row>
    <row r="17" spans="1:8" x14ac:dyDescent="0.3">
      <c r="A17" s="12" t="s">
        <v>169</v>
      </c>
      <c r="B17" s="11">
        <v>9752</v>
      </c>
      <c r="C17" s="11">
        <v>7642</v>
      </c>
      <c r="D17" s="11">
        <v>7893</v>
      </c>
      <c r="E17" s="11">
        <v>8125</v>
      </c>
      <c r="F17" s="11">
        <v>7816</v>
      </c>
      <c r="G17" s="11">
        <v>2759</v>
      </c>
      <c r="H17" s="10">
        <v>353</v>
      </c>
    </row>
    <row r="18" spans="1:8" x14ac:dyDescent="0.3">
      <c r="A18" s="9" t="s">
        <v>165</v>
      </c>
      <c r="B18" s="8">
        <v>7611</v>
      </c>
      <c r="C18" s="8">
        <v>6719</v>
      </c>
      <c r="D18" s="8">
        <v>6515</v>
      </c>
      <c r="E18" s="8">
        <v>6869</v>
      </c>
      <c r="F18" s="8">
        <v>7434</v>
      </c>
      <c r="G18" s="8">
        <v>2379</v>
      </c>
      <c r="H18" s="6">
        <v>320</v>
      </c>
    </row>
    <row r="19" spans="1:8" x14ac:dyDescent="0.3">
      <c r="A19" s="12" t="s">
        <v>78</v>
      </c>
      <c r="B19" s="11">
        <v>8407</v>
      </c>
      <c r="C19" s="11">
        <v>7626</v>
      </c>
      <c r="D19" s="11">
        <v>8111</v>
      </c>
      <c r="E19" s="11">
        <v>8891</v>
      </c>
      <c r="F19" s="11">
        <v>8596</v>
      </c>
      <c r="G19" s="11">
        <v>2063</v>
      </c>
      <c r="H19" s="10">
        <v>240</v>
      </c>
    </row>
    <row r="20" spans="1:8" x14ac:dyDescent="0.3">
      <c r="A20" s="9" t="s">
        <v>118</v>
      </c>
      <c r="B20" s="8">
        <v>9390</v>
      </c>
      <c r="C20" s="8">
        <v>9776</v>
      </c>
      <c r="D20" s="8">
        <v>9841</v>
      </c>
      <c r="E20" s="8">
        <v>7136</v>
      </c>
      <c r="F20" s="8">
        <v>6879</v>
      </c>
      <c r="G20" s="8">
        <v>1541</v>
      </c>
      <c r="H20" s="6">
        <v>224</v>
      </c>
    </row>
    <row r="21" spans="1:8" x14ac:dyDescent="0.3">
      <c r="A21" s="12" t="s">
        <v>143</v>
      </c>
      <c r="B21" s="11">
        <v>8018</v>
      </c>
      <c r="C21" s="11">
        <v>7889</v>
      </c>
      <c r="D21" s="11">
        <v>7038</v>
      </c>
      <c r="E21" s="11">
        <v>8625</v>
      </c>
      <c r="F21" s="11">
        <v>7966</v>
      </c>
      <c r="G21" s="11">
        <v>1386</v>
      </c>
      <c r="H21" s="10">
        <v>174</v>
      </c>
    </row>
    <row r="22" spans="1:8" x14ac:dyDescent="0.3">
      <c r="A22" s="9" t="s">
        <v>137</v>
      </c>
      <c r="B22" s="8">
        <v>6847</v>
      </c>
      <c r="C22" s="8">
        <v>7989</v>
      </c>
      <c r="D22" s="8">
        <v>8211</v>
      </c>
      <c r="E22" s="8">
        <v>8438</v>
      </c>
      <c r="F22" s="8">
        <v>7416</v>
      </c>
      <c r="G22" s="8">
        <v>1194</v>
      </c>
      <c r="H22" s="6">
        <v>161</v>
      </c>
    </row>
    <row r="23" spans="1:8" x14ac:dyDescent="0.3">
      <c r="A23" s="12" t="s">
        <v>166</v>
      </c>
      <c r="B23" s="11">
        <v>8243</v>
      </c>
      <c r="C23" s="11">
        <v>11982</v>
      </c>
      <c r="D23" s="11">
        <v>10582</v>
      </c>
      <c r="E23" s="11">
        <v>9753</v>
      </c>
      <c r="F23" s="11">
        <v>7497</v>
      </c>
      <c r="G23" s="11">
        <v>1162</v>
      </c>
      <c r="H23" s="10">
        <v>155</v>
      </c>
    </row>
    <row r="24" spans="1:8" x14ac:dyDescent="0.3">
      <c r="A24" s="9" t="s">
        <v>150</v>
      </c>
      <c r="B24" s="8"/>
      <c r="C24" s="8">
        <v>6875</v>
      </c>
      <c r="D24" s="8">
        <v>8262</v>
      </c>
      <c r="E24" s="8">
        <v>8385</v>
      </c>
      <c r="F24" s="8">
        <v>8115</v>
      </c>
      <c r="G24" s="8">
        <v>1128</v>
      </c>
      <c r="H24" s="6">
        <v>139</v>
      </c>
    </row>
    <row r="25" spans="1:8" x14ac:dyDescent="0.3">
      <c r="A25" s="12" t="s">
        <v>109</v>
      </c>
      <c r="B25" s="11">
        <v>10600</v>
      </c>
      <c r="C25" s="11">
        <v>12750</v>
      </c>
      <c r="D25" s="11">
        <v>5432</v>
      </c>
      <c r="E25" s="11">
        <v>5634</v>
      </c>
      <c r="F25" s="11">
        <v>6008</v>
      </c>
      <c r="G25" s="11">
        <v>781</v>
      </c>
      <c r="H25" s="10">
        <v>130</v>
      </c>
    </row>
    <row r="26" spans="1:8" x14ac:dyDescent="0.3">
      <c r="A26" s="9" t="s">
        <v>135</v>
      </c>
      <c r="B26" s="8">
        <v>6526</v>
      </c>
      <c r="C26" s="8">
        <v>5444</v>
      </c>
      <c r="D26" s="8">
        <v>6194</v>
      </c>
      <c r="E26" s="8">
        <v>7568</v>
      </c>
      <c r="F26" s="8">
        <v>7152</v>
      </c>
      <c r="G26" s="8">
        <v>751</v>
      </c>
      <c r="H26" s="6">
        <v>105</v>
      </c>
    </row>
    <row r="27" spans="1:8" x14ac:dyDescent="0.3">
      <c r="A27" s="12" t="s">
        <v>133</v>
      </c>
      <c r="B27" s="11">
        <v>7313</v>
      </c>
      <c r="C27" s="11">
        <v>8156</v>
      </c>
      <c r="D27" s="11">
        <v>9143</v>
      </c>
      <c r="E27" s="11">
        <v>11188</v>
      </c>
      <c r="F27" s="11">
        <v>9889</v>
      </c>
      <c r="G27" s="11">
        <v>712</v>
      </c>
      <c r="H27" s="10">
        <v>72</v>
      </c>
    </row>
    <row r="28" spans="1:8" x14ac:dyDescent="0.3">
      <c r="A28" s="9" t="s">
        <v>122</v>
      </c>
      <c r="B28" s="8">
        <v>5767</v>
      </c>
      <c r="C28" s="8"/>
      <c r="D28" s="8">
        <v>5500</v>
      </c>
      <c r="E28" s="8">
        <v>4646</v>
      </c>
      <c r="F28" s="8">
        <v>4735</v>
      </c>
      <c r="G28" s="8">
        <v>696</v>
      </c>
      <c r="H28" s="6">
        <v>147</v>
      </c>
    </row>
    <row r="29" spans="1:8" x14ac:dyDescent="0.3">
      <c r="A29" s="12" t="s">
        <v>148</v>
      </c>
      <c r="B29" s="11">
        <v>8515</v>
      </c>
      <c r="C29" s="11">
        <v>6959</v>
      </c>
      <c r="D29" s="11">
        <v>6432</v>
      </c>
      <c r="E29" s="11">
        <v>8346</v>
      </c>
      <c r="F29" s="11">
        <v>8519</v>
      </c>
      <c r="G29" s="11">
        <v>673</v>
      </c>
      <c r="H29" s="10">
        <v>79</v>
      </c>
    </row>
    <row r="30" spans="1:8" x14ac:dyDescent="0.3">
      <c r="A30" s="9" t="s">
        <v>103</v>
      </c>
      <c r="B30" s="8">
        <v>10020</v>
      </c>
      <c r="C30" s="8">
        <v>9891</v>
      </c>
      <c r="D30" s="8">
        <v>10005</v>
      </c>
      <c r="E30" s="8">
        <v>9187</v>
      </c>
      <c r="F30" s="8">
        <v>10391</v>
      </c>
      <c r="G30" s="8">
        <v>665</v>
      </c>
      <c r="H30" s="6">
        <v>64</v>
      </c>
    </row>
    <row r="31" spans="1:8" x14ac:dyDescent="0.3">
      <c r="A31" s="12" t="s">
        <v>156</v>
      </c>
      <c r="B31" s="11">
        <v>8305</v>
      </c>
      <c r="C31" s="11">
        <v>8356</v>
      </c>
      <c r="D31" s="11">
        <v>9524</v>
      </c>
      <c r="E31" s="11">
        <v>10556</v>
      </c>
      <c r="F31" s="11">
        <v>9815</v>
      </c>
      <c r="G31" s="11">
        <v>638</v>
      </c>
      <c r="H31" s="10">
        <v>65</v>
      </c>
    </row>
    <row r="32" spans="1:8" x14ac:dyDescent="0.3">
      <c r="A32" s="9" t="s">
        <v>163</v>
      </c>
      <c r="B32" s="8">
        <v>9314</v>
      </c>
      <c r="C32" s="8">
        <v>7940</v>
      </c>
      <c r="D32" s="8">
        <v>8602</v>
      </c>
      <c r="E32" s="8">
        <v>8590</v>
      </c>
      <c r="F32" s="8">
        <v>11088</v>
      </c>
      <c r="G32" s="8">
        <v>632</v>
      </c>
      <c r="H32" s="6">
        <v>57</v>
      </c>
    </row>
    <row r="33" spans="1:8" x14ac:dyDescent="0.3">
      <c r="A33" s="12" t="s">
        <v>159</v>
      </c>
      <c r="B33" s="11">
        <v>5835</v>
      </c>
      <c r="C33" s="11">
        <v>8989</v>
      </c>
      <c r="D33" s="11">
        <v>9393</v>
      </c>
      <c r="E33" s="11">
        <v>10840</v>
      </c>
      <c r="F33" s="11">
        <v>11125</v>
      </c>
      <c r="G33" s="11">
        <v>623</v>
      </c>
      <c r="H33" s="10">
        <v>56</v>
      </c>
    </row>
    <row r="34" spans="1:8" x14ac:dyDescent="0.3">
      <c r="A34" s="9" t="s">
        <v>97</v>
      </c>
      <c r="B34" s="8">
        <v>3238</v>
      </c>
      <c r="C34" s="8">
        <v>4231</v>
      </c>
      <c r="D34" s="8">
        <v>2667</v>
      </c>
      <c r="E34" s="8">
        <v>3384</v>
      </c>
      <c r="F34" s="8">
        <v>3736</v>
      </c>
      <c r="G34" s="8">
        <v>538</v>
      </c>
      <c r="H34" s="6">
        <v>144</v>
      </c>
    </row>
    <row r="35" spans="1:8" x14ac:dyDescent="0.3">
      <c r="A35" s="12" t="s">
        <v>154</v>
      </c>
      <c r="B35" s="11">
        <v>9393</v>
      </c>
      <c r="C35" s="11">
        <v>8908</v>
      </c>
      <c r="D35" s="11">
        <v>9248</v>
      </c>
      <c r="E35" s="11">
        <v>9792</v>
      </c>
      <c r="F35" s="11">
        <v>12561</v>
      </c>
      <c r="G35" s="11">
        <v>515</v>
      </c>
      <c r="H35" s="10">
        <v>41</v>
      </c>
    </row>
    <row r="36" spans="1:8" x14ac:dyDescent="0.3">
      <c r="A36" s="9" t="s">
        <v>112</v>
      </c>
      <c r="B36" s="8">
        <v>13380</v>
      </c>
      <c r="C36" s="8">
        <v>13267</v>
      </c>
      <c r="D36" s="8">
        <v>12899</v>
      </c>
      <c r="E36" s="8">
        <v>13667</v>
      </c>
      <c r="F36" s="8">
        <v>14667</v>
      </c>
      <c r="G36" s="8">
        <v>484</v>
      </c>
      <c r="H36" s="6">
        <v>33</v>
      </c>
    </row>
    <row r="37" spans="1:8" x14ac:dyDescent="0.3">
      <c r="A37" s="12" t="s">
        <v>98</v>
      </c>
      <c r="B37" s="11">
        <v>8866</v>
      </c>
      <c r="C37" s="11">
        <v>9762</v>
      </c>
      <c r="D37" s="11">
        <v>8744</v>
      </c>
      <c r="E37" s="11">
        <v>9091</v>
      </c>
      <c r="F37" s="11">
        <v>9426</v>
      </c>
      <c r="G37" s="11">
        <v>443</v>
      </c>
      <c r="H37" s="10">
        <v>47</v>
      </c>
    </row>
    <row r="38" spans="1:8" x14ac:dyDescent="0.3">
      <c r="A38" s="9" t="s">
        <v>110</v>
      </c>
      <c r="B38" s="8">
        <v>6806</v>
      </c>
      <c r="C38" s="8">
        <v>7043</v>
      </c>
      <c r="D38" s="8">
        <v>6833</v>
      </c>
      <c r="E38" s="8">
        <v>7136</v>
      </c>
      <c r="F38" s="8">
        <v>7213</v>
      </c>
      <c r="G38" s="8">
        <v>440</v>
      </c>
      <c r="H38" s="6">
        <v>61</v>
      </c>
    </row>
    <row r="39" spans="1:8" x14ac:dyDescent="0.3">
      <c r="A39" s="12" t="s">
        <v>167</v>
      </c>
      <c r="B39" s="11">
        <v>11317</v>
      </c>
      <c r="C39" s="11">
        <v>9829</v>
      </c>
      <c r="D39" s="11">
        <v>11376</v>
      </c>
      <c r="E39" s="11">
        <v>9991</v>
      </c>
      <c r="F39" s="11">
        <v>9977</v>
      </c>
      <c r="G39" s="11">
        <v>429</v>
      </c>
      <c r="H39" s="10">
        <v>43</v>
      </c>
    </row>
    <row r="40" spans="1:8" x14ac:dyDescent="0.3">
      <c r="A40" s="9" t="s">
        <v>127</v>
      </c>
      <c r="B40" s="8">
        <v>4222</v>
      </c>
      <c r="C40" s="8">
        <v>1179</v>
      </c>
      <c r="D40" s="8">
        <v>6000</v>
      </c>
      <c r="E40" s="8">
        <v>4754</v>
      </c>
      <c r="F40" s="8">
        <v>5613</v>
      </c>
      <c r="G40" s="8">
        <v>421</v>
      </c>
      <c r="H40" s="6">
        <v>75</v>
      </c>
    </row>
    <row r="41" spans="1:8" x14ac:dyDescent="0.3">
      <c r="A41" s="12" t="s">
        <v>101</v>
      </c>
      <c r="B41" s="11">
        <v>8347</v>
      </c>
      <c r="C41" s="11">
        <v>8224</v>
      </c>
      <c r="D41" s="11">
        <v>8553</v>
      </c>
      <c r="E41" s="11">
        <v>9882</v>
      </c>
      <c r="F41" s="11">
        <v>19105</v>
      </c>
      <c r="G41" s="11">
        <v>363</v>
      </c>
      <c r="H41" s="10">
        <v>19</v>
      </c>
    </row>
    <row r="42" spans="1:8" x14ac:dyDescent="0.3">
      <c r="A42" s="9" t="s">
        <v>120</v>
      </c>
      <c r="B42" s="8">
        <v>14875</v>
      </c>
      <c r="C42" s="8">
        <v>10444</v>
      </c>
      <c r="D42" s="8">
        <v>6472</v>
      </c>
      <c r="E42" s="8">
        <v>6950</v>
      </c>
      <c r="F42" s="8">
        <v>7065</v>
      </c>
      <c r="G42" s="8">
        <v>325</v>
      </c>
      <c r="H42" s="6">
        <v>46</v>
      </c>
    </row>
    <row r="43" spans="1:8" x14ac:dyDescent="0.3">
      <c r="A43" s="12" t="s">
        <v>149</v>
      </c>
      <c r="B43" s="11">
        <v>5255</v>
      </c>
      <c r="C43" s="11">
        <v>5125</v>
      </c>
      <c r="D43" s="11">
        <v>9915</v>
      </c>
      <c r="E43" s="11">
        <v>10213</v>
      </c>
      <c r="F43" s="11">
        <v>9964</v>
      </c>
      <c r="G43" s="11">
        <v>279</v>
      </c>
      <c r="H43" s="10">
        <v>28</v>
      </c>
    </row>
    <row r="44" spans="1:8" x14ac:dyDescent="0.3">
      <c r="A44" s="9" t="s">
        <v>106</v>
      </c>
      <c r="B44" s="8">
        <v>8500</v>
      </c>
      <c r="C44" s="8">
        <v>10000</v>
      </c>
      <c r="D44" s="8">
        <v>8660</v>
      </c>
      <c r="E44" s="8">
        <v>10423</v>
      </c>
      <c r="F44" s="8">
        <v>11542</v>
      </c>
      <c r="G44" s="8">
        <v>277</v>
      </c>
      <c r="H44" s="6">
        <v>24</v>
      </c>
    </row>
    <row r="45" spans="1:8" x14ac:dyDescent="0.3">
      <c r="A45" s="12" t="s">
        <v>108</v>
      </c>
      <c r="B45" s="11">
        <v>6264</v>
      </c>
      <c r="C45" s="11">
        <v>6132</v>
      </c>
      <c r="D45" s="11">
        <v>6810</v>
      </c>
      <c r="E45" s="11">
        <v>8719</v>
      </c>
      <c r="F45" s="11">
        <v>6974</v>
      </c>
      <c r="G45" s="11">
        <v>272</v>
      </c>
      <c r="H45" s="10">
        <v>39</v>
      </c>
    </row>
    <row r="46" spans="1:8" x14ac:dyDescent="0.3">
      <c r="A46" s="9" t="s">
        <v>152</v>
      </c>
      <c r="B46" s="8">
        <v>6500</v>
      </c>
      <c r="C46" s="8">
        <v>6235</v>
      </c>
      <c r="D46" s="8">
        <v>6389</v>
      </c>
      <c r="E46" s="8">
        <v>7911</v>
      </c>
      <c r="F46" s="8">
        <v>7500</v>
      </c>
      <c r="G46" s="8">
        <v>240</v>
      </c>
      <c r="H46" s="6">
        <v>32</v>
      </c>
    </row>
    <row r="47" spans="1:8" x14ac:dyDescent="0.3">
      <c r="A47" s="12" t="s">
        <v>89</v>
      </c>
      <c r="B47" s="11">
        <v>4750</v>
      </c>
      <c r="C47" s="11">
        <v>13000</v>
      </c>
      <c r="D47" s="11">
        <v>6171</v>
      </c>
      <c r="E47" s="11">
        <v>8000</v>
      </c>
      <c r="F47" s="11">
        <v>10545</v>
      </c>
      <c r="G47" s="11">
        <v>232</v>
      </c>
      <c r="H47" s="10">
        <v>22</v>
      </c>
    </row>
    <row r="48" spans="1:8" x14ac:dyDescent="0.3">
      <c r="A48" s="9" t="s">
        <v>114</v>
      </c>
      <c r="B48" s="8">
        <v>6727</v>
      </c>
      <c r="C48" s="8">
        <v>4059</v>
      </c>
      <c r="D48" s="8">
        <v>4296</v>
      </c>
      <c r="E48" s="8">
        <v>9379</v>
      </c>
      <c r="F48" s="8">
        <v>4091</v>
      </c>
      <c r="G48" s="8">
        <v>225</v>
      </c>
      <c r="H48" s="6">
        <v>55</v>
      </c>
    </row>
    <row r="49" spans="1:8" x14ac:dyDescent="0.3">
      <c r="A49" s="12" t="s">
        <v>136</v>
      </c>
      <c r="B49" s="11">
        <v>8750</v>
      </c>
      <c r="C49" s="11">
        <v>8000</v>
      </c>
      <c r="D49" s="11">
        <v>9414</v>
      </c>
      <c r="E49" s="11">
        <v>11944</v>
      </c>
      <c r="F49" s="11">
        <v>9391</v>
      </c>
      <c r="G49" s="11">
        <v>216</v>
      </c>
      <c r="H49" s="10">
        <v>23</v>
      </c>
    </row>
    <row r="50" spans="1:8" x14ac:dyDescent="0.3">
      <c r="A50" s="9" t="s">
        <v>104</v>
      </c>
      <c r="B50" s="8">
        <v>8833</v>
      </c>
      <c r="C50" s="8">
        <v>7818</v>
      </c>
      <c r="D50" s="8">
        <v>8237</v>
      </c>
      <c r="E50" s="8">
        <v>11714</v>
      </c>
      <c r="F50" s="8">
        <v>11944</v>
      </c>
      <c r="G50" s="8">
        <v>215</v>
      </c>
      <c r="H50" s="6">
        <v>18</v>
      </c>
    </row>
    <row r="51" spans="1:8" x14ac:dyDescent="0.3">
      <c r="A51" s="12" t="s">
        <v>113</v>
      </c>
      <c r="B51" s="11"/>
      <c r="C51" s="11"/>
      <c r="D51" s="11">
        <v>11133</v>
      </c>
      <c r="E51" s="11">
        <v>11323</v>
      </c>
      <c r="F51" s="11">
        <v>10700</v>
      </c>
      <c r="G51" s="11">
        <v>214</v>
      </c>
      <c r="H51" s="10">
        <v>20</v>
      </c>
    </row>
    <row r="52" spans="1:8" x14ac:dyDescent="0.3">
      <c r="A52" s="9" t="s">
        <v>116</v>
      </c>
      <c r="B52" s="8">
        <v>8273</v>
      </c>
      <c r="C52" s="8">
        <v>6556</v>
      </c>
      <c r="D52" s="8">
        <v>7750</v>
      </c>
      <c r="E52" s="8">
        <v>7000</v>
      </c>
      <c r="F52" s="8">
        <v>8263</v>
      </c>
      <c r="G52" s="8">
        <v>157</v>
      </c>
      <c r="H52" s="6">
        <v>19</v>
      </c>
    </row>
    <row r="53" spans="1:8" x14ac:dyDescent="0.3">
      <c r="A53" s="12" t="s">
        <v>119</v>
      </c>
      <c r="B53" s="11">
        <v>10500</v>
      </c>
      <c r="C53" s="11"/>
      <c r="D53" s="11">
        <v>8611</v>
      </c>
      <c r="E53" s="11">
        <v>10818</v>
      </c>
      <c r="F53" s="11">
        <v>10071</v>
      </c>
      <c r="G53" s="11">
        <v>141</v>
      </c>
      <c r="H53" s="10">
        <v>14</v>
      </c>
    </row>
    <row r="54" spans="1:8" x14ac:dyDescent="0.3">
      <c r="A54" s="9" t="s">
        <v>92</v>
      </c>
      <c r="B54" s="8"/>
      <c r="C54" s="8">
        <v>13500</v>
      </c>
      <c r="D54" s="8">
        <v>9778</v>
      </c>
      <c r="E54" s="8">
        <v>13875</v>
      </c>
      <c r="F54" s="8">
        <v>11333</v>
      </c>
      <c r="G54" s="8">
        <v>102</v>
      </c>
      <c r="H54" s="6">
        <v>9</v>
      </c>
    </row>
    <row r="55" spans="1:8" x14ac:dyDescent="0.3">
      <c r="A55" s="12" t="s">
        <v>124</v>
      </c>
      <c r="B55" s="11">
        <v>6172</v>
      </c>
      <c r="C55" s="11">
        <v>8182</v>
      </c>
      <c r="D55" s="11">
        <v>6485</v>
      </c>
      <c r="E55" s="11">
        <v>6519</v>
      </c>
      <c r="F55" s="11">
        <v>5824</v>
      </c>
      <c r="G55" s="11">
        <v>99</v>
      </c>
      <c r="H55" s="10">
        <v>17</v>
      </c>
    </row>
    <row r="56" spans="1:8" x14ac:dyDescent="0.3">
      <c r="A56" s="9" t="s">
        <v>87</v>
      </c>
      <c r="B56" s="8">
        <v>9333</v>
      </c>
      <c r="C56" s="8">
        <v>11242</v>
      </c>
      <c r="D56" s="8">
        <v>9181</v>
      </c>
      <c r="E56" s="8">
        <v>7667</v>
      </c>
      <c r="F56" s="8">
        <v>6923</v>
      </c>
      <c r="G56" s="8">
        <v>90</v>
      </c>
      <c r="H56" s="6">
        <v>13</v>
      </c>
    </row>
    <row r="57" spans="1:8" x14ac:dyDescent="0.3">
      <c r="A57" s="12" t="s">
        <v>88</v>
      </c>
      <c r="B57" s="11"/>
      <c r="C57" s="11"/>
      <c r="D57" s="11">
        <v>7167</v>
      </c>
      <c r="E57" s="11">
        <v>9000</v>
      </c>
      <c r="F57" s="11">
        <v>10286</v>
      </c>
      <c r="G57" s="11">
        <v>72</v>
      </c>
      <c r="H57" s="10">
        <v>7</v>
      </c>
    </row>
    <row r="58" spans="1:8" x14ac:dyDescent="0.3">
      <c r="A58" s="9" t="s">
        <v>90</v>
      </c>
      <c r="B58" s="8">
        <v>13000</v>
      </c>
      <c r="C58" s="8">
        <v>15000</v>
      </c>
      <c r="D58" s="8">
        <v>11077</v>
      </c>
      <c r="E58" s="8">
        <v>14000</v>
      </c>
      <c r="F58" s="8">
        <v>14200</v>
      </c>
      <c r="G58" s="8">
        <v>71</v>
      </c>
      <c r="H58" s="6">
        <v>5</v>
      </c>
    </row>
    <row r="59" spans="1:8" x14ac:dyDescent="0.3">
      <c r="A59" s="12" t="s">
        <v>58</v>
      </c>
      <c r="B59" s="11">
        <v>18000</v>
      </c>
      <c r="C59" s="11">
        <v>23000</v>
      </c>
      <c r="D59" s="11">
        <v>9667</v>
      </c>
      <c r="E59" s="11">
        <v>9500</v>
      </c>
      <c r="F59" s="11">
        <v>9286</v>
      </c>
      <c r="G59" s="11">
        <v>65</v>
      </c>
      <c r="H59" s="10">
        <v>7</v>
      </c>
    </row>
    <row r="60" spans="1:8" x14ac:dyDescent="0.3">
      <c r="A60" s="9" t="s">
        <v>74</v>
      </c>
      <c r="B60" s="8"/>
      <c r="C60" s="8"/>
      <c r="D60" s="8">
        <v>12111</v>
      </c>
      <c r="E60" s="8">
        <v>13800</v>
      </c>
      <c r="F60" s="8">
        <v>11250</v>
      </c>
      <c r="G60" s="8">
        <v>45</v>
      </c>
      <c r="H60" s="6">
        <v>4</v>
      </c>
    </row>
    <row r="61" spans="1:8" x14ac:dyDescent="0.3">
      <c r="A61" s="12" t="s">
        <v>115</v>
      </c>
      <c r="B61" s="11"/>
      <c r="C61" s="11"/>
      <c r="D61" s="11">
        <v>7000</v>
      </c>
      <c r="E61" s="11">
        <v>9500</v>
      </c>
      <c r="F61" s="11">
        <v>11000</v>
      </c>
      <c r="G61" s="11">
        <v>44</v>
      </c>
      <c r="H61" s="10">
        <v>4</v>
      </c>
    </row>
    <row r="62" spans="1:8" x14ac:dyDescent="0.3">
      <c r="A62" s="9" t="s">
        <v>69</v>
      </c>
      <c r="B62" s="8">
        <v>6417</v>
      </c>
      <c r="C62" s="8">
        <v>4171</v>
      </c>
      <c r="D62" s="8">
        <v>6667</v>
      </c>
      <c r="E62" s="8">
        <v>5500</v>
      </c>
      <c r="F62" s="8">
        <v>6167</v>
      </c>
      <c r="G62" s="8">
        <v>37</v>
      </c>
      <c r="H62" s="6">
        <v>6</v>
      </c>
    </row>
    <row r="63" spans="1:8" x14ac:dyDescent="0.3">
      <c r="A63" s="12" t="s">
        <v>68</v>
      </c>
      <c r="B63" s="11"/>
      <c r="C63" s="11"/>
      <c r="D63" s="11">
        <v>6200</v>
      </c>
      <c r="E63" s="11">
        <v>7250</v>
      </c>
      <c r="F63" s="11">
        <v>7500</v>
      </c>
      <c r="G63" s="11">
        <v>30</v>
      </c>
      <c r="H63" s="10">
        <v>4</v>
      </c>
    </row>
    <row r="64" spans="1:8" x14ac:dyDescent="0.3">
      <c r="A64" s="9" t="s">
        <v>129</v>
      </c>
      <c r="B64" s="8">
        <v>9095</v>
      </c>
      <c r="C64" s="8">
        <v>11398</v>
      </c>
      <c r="D64" s="8">
        <v>10007</v>
      </c>
      <c r="E64" s="8">
        <v>4000</v>
      </c>
      <c r="F64" s="8">
        <v>7000</v>
      </c>
      <c r="G64" s="8">
        <v>28</v>
      </c>
      <c r="H64" s="6">
        <v>4</v>
      </c>
    </row>
    <row r="65" spans="1:8" x14ac:dyDescent="0.3">
      <c r="A65" s="12" t="s">
        <v>102</v>
      </c>
      <c r="B65" s="11"/>
      <c r="C65" s="11">
        <v>9667</v>
      </c>
      <c r="D65" s="11">
        <v>9000</v>
      </c>
      <c r="E65" s="11">
        <v>10000</v>
      </c>
      <c r="F65" s="11">
        <v>13000</v>
      </c>
      <c r="G65" s="11">
        <v>26</v>
      </c>
      <c r="H65" s="10">
        <v>2</v>
      </c>
    </row>
    <row r="66" spans="1:8" x14ac:dyDescent="0.3">
      <c r="A66" s="9" t="s">
        <v>107</v>
      </c>
      <c r="B66" s="8">
        <v>9000</v>
      </c>
      <c r="C66" s="8">
        <v>17000</v>
      </c>
      <c r="D66" s="8">
        <v>11429</v>
      </c>
      <c r="E66" s="8">
        <v>9000</v>
      </c>
      <c r="F66" s="8">
        <v>24000</v>
      </c>
      <c r="G66" s="8">
        <v>24</v>
      </c>
      <c r="H66" s="6">
        <v>1</v>
      </c>
    </row>
    <row r="67" spans="1:8" x14ac:dyDescent="0.3">
      <c r="A67" s="12" t="s">
        <v>66</v>
      </c>
      <c r="B67" s="11"/>
      <c r="C67" s="11"/>
      <c r="D67" s="11">
        <v>4000</v>
      </c>
      <c r="E67" s="11">
        <v>9500</v>
      </c>
      <c r="F67" s="11">
        <v>21000</v>
      </c>
      <c r="G67" s="11">
        <v>21</v>
      </c>
      <c r="H67" s="10">
        <v>1</v>
      </c>
    </row>
    <row r="68" spans="1:8" x14ac:dyDescent="0.3">
      <c r="A68" s="9" t="s">
        <v>123</v>
      </c>
      <c r="B68" s="8"/>
      <c r="C68" s="8"/>
      <c r="D68" s="8">
        <v>9000</v>
      </c>
      <c r="E68" s="8">
        <v>17000</v>
      </c>
      <c r="F68" s="8">
        <v>10500</v>
      </c>
      <c r="G68" s="8">
        <v>21</v>
      </c>
      <c r="H68" s="6">
        <v>2</v>
      </c>
    </row>
    <row r="69" spans="1:8" x14ac:dyDescent="0.3">
      <c r="A69" s="12" t="s">
        <v>52</v>
      </c>
      <c r="B69" s="11"/>
      <c r="C69" s="11"/>
      <c r="D69" s="11">
        <v>7250</v>
      </c>
      <c r="E69" s="11">
        <v>7333</v>
      </c>
      <c r="F69" s="11">
        <v>8500</v>
      </c>
      <c r="G69" s="11">
        <v>17</v>
      </c>
      <c r="H69" s="10">
        <v>2</v>
      </c>
    </row>
    <row r="70" spans="1:8" x14ac:dyDescent="0.3">
      <c r="A70" s="9" t="s">
        <v>83</v>
      </c>
      <c r="B70" s="8"/>
      <c r="C70" s="8"/>
      <c r="D70" s="8">
        <v>9333</v>
      </c>
      <c r="E70" s="8">
        <v>8500</v>
      </c>
      <c r="F70" s="8">
        <v>5667</v>
      </c>
      <c r="G70" s="8">
        <v>17</v>
      </c>
      <c r="H70" s="6">
        <v>3</v>
      </c>
    </row>
    <row r="71" spans="1:8" x14ac:dyDescent="0.3">
      <c r="A71" s="12" t="s">
        <v>55</v>
      </c>
      <c r="B71" s="11"/>
      <c r="C71" s="11"/>
      <c r="D71" s="11">
        <v>6000</v>
      </c>
      <c r="E71" s="11">
        <v>12000</v>
      </c>
      <c r="F71" s="11">
        <v>17000</v>
      </c>
      <c r="G71" s="11">
        <v>17</v>
      </c>
      <c r="H71" s="10">
        <v>1</v>
      </c>
    </row>
    <row r="72" spans="1:8" x14ac:dyDescent="0.3">
      <c r="A72" s="9" t="s">
        <v>144</v>
      </c>
      <c r="B72" s="8">
        <v>10333</v>
      </c>
      <c r="C72" s="8">
        <v>6000</v>
      </c>
      <c r="D72" s="8">
        <v>5000</v>
      </c>
      <c r="E72" s="8">
        <v>3500</v>
      </c>
      <c r="F72" s="8">
        <v>8000</v>
      </c>
      <c r="G72" s="8">
        <v>16</v>
      </c>
      <c r="H72" s="6">
        <v>2</v>
      </c>
    </row>
    <row r="73" spans="1:8" x14ac:dyDescent="0.3">
      <c r="A73" s="12" t="s">
        <v>72</v>
      </c>
      <c r="B73" s="11">
        <v>5333</v>
      </c>
      <c r="C73" s="11"/>
      <c r="D73" s="11">
        <v>6000</v>
      </c>
      <c r="E73" s="11">
        <v>8000</v>
      </c>
      <c r="F73" s="11">
        <v>13000</v>
      </c>
      <c r="G73" s="11">
        <v>13</v>
      </c>
      <c r="H73" s="10">
        <v>1</v>
      </c>
    </row>
    <row r="74" spans="1:8" x14ac:dyDescent="0.3">
      <c r="A74" s="9" t="s">
        <v>99</v>
      </c>
      <c r="B74" s="8"/>
      <c r="C74" s="8">
        <v>9000</v>
      </c>
      <c r="D74" s="8">
        <v>10121</v>
      </c>
      <c r="E74" s="8">
        <v>7500</v>
      </c>
      <c r="F74" s="8">
        <v>6500</v>
      </c>
      <c r="G74" s="8">
        <v>13</v>
      </c>
      <c r="H74" s="6">
        <v>2</v>
      </c>
    </row>
    <row r="75" spans="1:8" x14ac:dyDescent="0.3">
      <c r="A75" s="12" t="s">
        <v>71</v>
      </c>
      <c r="B75" s="11"/>
      <c r="C75" s="11"/>
      <c r="D75" s="11">
        <v>5667</v>
      </c>
      <c r="E75" s="11">
        <v>16500</v>
      </c>
      <c r="F75" s="11">
        <v>5000</v>
      </c>
      <c r="G75" s="11">
        <v>10</v>
      </c>
      <c r="H75" s="10">
        <v>2</v>
      </c>
    </row>
    <row r="76" spans="1:8" x14ac:dyDescent="0.3">
      <c r="A76" s="9" t="s">
        <v>79</v>
      </c>
      <c r="B76" s="8"/>
      <c r="C76" s="8"/>
      <c r="D76" s="8">
        <v>4000</v>
      </c>
      <c r="E76" s="8">
        <v>8000</v>
      </c>
      <c r="F76" s="8">
        <v>9000</v>
      </c>
      <c r="G76" s="8">
        <v>9</v>
      </c>
      <c r="H76" s="6">
        <v>1</v>
      </c>
    </row>
    <row r="77" spans="1:8" x14ac:dyDescent="0.3">
      <c r="A77" s="12" t="s">
        <v>45</v>
      </c>
      <c r="B77" s="11"/>
      <c r="C77" s="11"/>
      <c r="D77" s="11"/>
      <c r="E77" s="11"/>
      <c r="F77" s="11"/>
      <c r="G77" s="11">
        <v>8</v>
      </c>
      <c r="H77" s="10">
        <v>0</v>
      </c>
    </row>
    <row r="78" spans="1:8" x14ac:dyDescent="0.3">
      <c r="A78" s="9" t="s">
        <v>59</v>
      </c>
      <c r="B78" s="8"/>
      <c r="C78" s="8"/>
      <c r="D78" s="8">
        <v>9000</v>
      </c>
      <c r="E78" s="8"/>
      <c r="F78" s="8">
        <v>8000</v>
      </c>
      <c r="G78" s="8">
        <v>8</v>
      </c>
      <c r="H78" s="6">
        <v>1</v>
      </c>
    </row>
    <row r="79" spans="1:8" x14ac:dyDescent="0.3">
      <c r="A79" s="12" t="s">
        <v>86</v>
      </c>
      <c r="B79" s="11"/>
      <c r="C79" s="11"/>
      <c r="D79" s="11">
        <v>26000</v>
      </c>
      <c r="E79" s="11">
        <v>20000</v>
      </c>
      <c r="F79" s="11">
        <v>8000</v>
      </c>
      <c r="G79" s="11">
        <v>8</v>
      </c>
      <c r="H79" s="10">
        <v>1</v>
      </c>
    </row>
    <row r="80" spans="1:8" x14ac:dyDescent="0.3">
      <c r="A80" s="9" t="s">
        <v>77</v>
      </c>
      <c r="B80" s="8"/>
      <c r="C80" s="8"/>
      <c r="D80" s="8">
        <v>6000</v>
      </c>
      <c r="E80" s="8">
        <v>7000</v>
      </c>
      <c r="F80" s="8">
        <v>7000</v>
      </c>
      <c r="G80" s="8">
        <v>7</v>
      </c>
      <c r="H80" s="6">
        <v>1</v>
      </c>
    </row>
    <row r="81" spans="1:8" x14ac:dyDescent="0.3">
      <c r="A81" s="12" t="s">
        <v>29</v>
      </c>
      <c r="B81" s="11"/>
      <c r="C81" s="11"/>
      <c r="D81" s="11">
        <v>15000</v>
      </c>
      <c r="E81" s="11">
        <v>12000</v>
      </c>
      <c r="F81" s="11">
        <v>7000</v>
      </c>
      <c r="G81" s="11">
        <v>7</v>
      </c>
      <c r="H81" s="10">
        <v>1</v>
      </c>
    </row>
    <row r="82" spans="1:8" x14ac:dyDescent="0.3">
      <c r="A82" s="9" t="s">
        <v>138</v>
      </c>
      <c r="B82" s="8">
        <v>5750</v>
      </c>
      <c r="C82" s="8">
        <v>5500</v>
      </c>
      <c r="D82" s="8">
        <v>4500</v>
      </c>
      <c r="E82" s="8">
        <v>7000</v>
      </c>
      <c r="F82" s="8">
        <v>7000</v>
      </c>
      <c r="G82" s="8">
        <v>7</v>
      </c>
      <c r="H82" s="6">
        <v>1</v>
      </c>
    </row>
    <row r="83" spans="1:8" x14ac:dyDescent="0.3">
      <c r="A83" s="12" t="s">
        <v>111</v>
      </c>
      <c r="B83" s="11"/>
      <c r="C83" s="11"/>
      <c r="D83" s="11"/>
      <c r="E83" s="11"/>
      <c r="F83" s="11"/>
      <c r="G83" s="11">
        <v>6</v>
      </c>
      <c r="H83" s="10">
        <v>0</v>
      </c>
    </row>
    <row r="84" spans="1:8" x14ac:dyDescent="0.3">
      <c r="A84" s="9" t="s">
        <v>91</v>
      </c>
      <c r="B84" s="8">
        <v>5000</v>
      </c>
      <c r="C84" s="8">
        <v>8500</v>
      </c>
      <c r="D84" s="8">
        <v>6500</v>
      </c>
      <c r="E84" s="8"/>
      <c r="F84" s="8">
        <v>5000</v>
      </c>
      <c r="G84" s="8">
        <v>5</v>
      </c>
      <c r="H84" s="6">
        <v>1</v>
      </c>
    </row>
    <row r="85" spans="1:8" x14ac:dyDescent="0.3">
      <c r="A85" s="12" t="s">
        <v>63</v>
      </c>
      <c r="B85" s="11">
        <v>8000</v>
      </c>
      <c r="C85" s="11"/>
      <c r="D85" s="11">
        <v>6000</v>
      </c>
      <c r="E85" s="11">
        <v>5000</v>
      </c>
      <c r="F85" s="11">
        <v>4000</v>
      </c>
      <c r="G85" s="11">
        <v>4</v>
      </c>
      <c r="H85" s="10">
        <v>1</v>
      </c>
    </row>
    <row r="86" spans="1:8" x14ac:dyDescent="0.3">
      <c r="A86" s="9" t="s">
        <v>134</v>
      </c>
      <c r="B86" s="8"/>
      <c r="C86" s="8">
        <v>5556</v>
      </c>
      <c r="D86" s="8">
        <v>7276</v>
      </c>
      <c r="E86" s="8">
        <v>7446</v>
      </c>
      <c r="F86" s="8"/>
      <c r="G86" s="8">
        <v>3</v>
      </c>
      <c r="H86" s="6">
        <v>0</v>
      </c>
    </row>
    <row r="87" spans="1:8" x14ac:dyDescent="0.3">
      <c r="A87" s="12" t="s">
        <v>100</v>
      </c>
      <c r="B87" s="11"/>
      <c r="C87" s="11"/>
      <c r="D87" s="11">
        <v>6500</v>
      </c>
      <c r="E87" s="11">
        <v>3000</v>
      </c>
      <c r="F87" s="11">
        <v>2000</v>
      </c>
      <c r="G87" s="11">
        <v>2</v>
      </c>
      <c r="H87" s="10">
        <v>1</v>
      </c>
    </row>
    <row r="88" spans="1:8" x14ac:dyDescent="0.3">
      <c r="A88" s="9" t="s">
        <v>105</v>
      </c>
      <c r="B88" s="8">
        <v>9000</v>
      </c>
      <c r="C88" s="8">
        <v>6143</v>
      </c>
      <c r="D88" s="8">
        <v>5870</v>
      </c>
      <c r="E88" s="8"/>
      <c r="F88" s="8">
        <v>2000</v>
      </c>
      <c r="G88" s="8">
        <v>2</v>
      </c>
      <c r="H88" s="6">
        <v>1</v>
      </c>
    </row>
    <row r="89" spans="1:8" x14ac:dyDescent="0.3">
      <c r="A89" s="12" t="s">
        <v>125</v>
      </c>
      <c r="B89" s="11"/>
      <c r="C89" s="11"/>
      <c r="D89" s="11"/>
      <c r="E89" s="11"/>
      <c r="F89" s="11"/>
      <c r="G89" s="11">
        <v>2</v>
      </c>
      <c r="H89" s="10">
        <v>0</v>
      </c>
    </row>
    <row r="90" spans="1:8" x14ac:dyDescent="0.3">
      <c r="A90" s="9" t="s">
        <v>64</v>
      </c>
      <c r="B90" s="8"/>
      <c r="C90" s="8"/>
      <c r="D90" s="8"/>
      <c r="E90" s="8"/>
      <c r="F90" s="8"/>
      <c r="G90" s="8">
        <v>2</v>
      </c>
      <c r="H90" s="6">
        <v>0</v>
      </c>
    </row>
    <row r="91" spans="1:8" x14ac:dyDescent="0.3">
      <c r="A91" s="12" t="s">
        <v>147</v>
      </c>
      <c r="B91" s="11"/>
      <c r="C91" s="11"/>
      <c r="D91" s="11"/>
      <c r="E91" s="11">
        <v>7500</v>
      </c>
      <c r="F91" s="11"/>
      <c r="G91" s="11">
        <v>2</v>
      </c>
      <c r="H91" s="10">
        <v>0</v>
      </c>
    </row>
    <row r="92" spans="1:8" x14ac:dyDescent="0.3">
      <c r="A92" s="9" t="s">
        <v>39</v>
      </c>
      <c r="B92" s="8"/>
      <c r="C92" s="8"/>
      <c r="D92" s="8"/>
      <c r="E92" s="8"/>
      <c r="F92" s="8"/>
      <c r="G92" s="8">
        <v>2</v>
      </c>
      <c r="H92" s="6">
        <v>0</v>
      </c>
    </row>
    <row r="93" spans="1:8" x14ac:dyDescent="0.3">
      <c r="A93" s="12" t="s">
        <v>94</v>
      </c>
      <c r="B93" s="11"/>
      <c r="C93" s="11"/>
      <c r="D93" s="11">
        <v>8500</v>
      </c>
      <c r="E93" s="11"/>
      <c r="F93" s="11"/>
      <c r="G93" s="11">
        <v>2</v>
      </c>
      <c r="H93" s="10">
        <v>0</v>
      </c>
    </row>
    <row r="94" spans="1:8" x14ac:dyDescent="0.3">
      <c r="A94" s="9" t="s">
        <v>161</v>
      </c>
      <c r="B94" s="8"/>
      <c r="C94" s="8"/>
      <c r="D94" s="8"/>
      <c r="E94" s="8"/>
      <c r="F94" s="8"/>
      <c r="G94" s="8">
        <v>2</v>
      </c>
      <c r="H94" s="6">
        <v>0</v>
      </c>
    </row>
    <row r="95" spans="1:8" x14ac:dyDescent="0.3">
      <c r="A95" s="12" t="s">
        <v>27</v>
      </c>
      <c r="B95" s="11"/>
      <c r="C95" s="11"/>
      <c r="D95" s="11"/>
      <c r="E95" s="11"/>
      <c r="F95" s="11"/>
      <c r="G95" s="11">
        <v>1</v>
      </c>
      <c r="H95" s="10">
        <v>0</v>
      </c>
    </row>
    <row r="96" spans="1:8" x14ac:dyDescent="0.3">
      <c r="A96" s="9" t="s">
        <v>259</v>
      </c>
      <c r="B96" s="8">
        <v>4643</v>
      </c>
      <c r="C96" s="8">
        <v>3404</v>
      </c>
      <c r="D96" s="8">
        <v>8333</v>
      </c>
      <c r="E96" s="8">
        <v>9526</v>
      </c>
      <c r="F96" s="8"/>
      <c r="G96" s="8">
        <v>1</v>
      </c>
      <c r="H96" s="6">
        <v>0</v>
      </c>
    </row>
    <row r="97" spans="1:8" x14ac:dyDescent="0.3">
      <c r="A97" s="12" t="s">
        <v>93</v>
      </c>
      <c r="B97" s="11"/>
      <c r="C97" s="11"/>
      <c r="D97" s="11"/>
      <c r="E97" s="11"/>
      <c r="F97" s="11"/>
      <c r="G97" s="11">
        <v>1</v>
      </c>
      <c r="H97" s="10">
        <v>0</v>
      </c>
    </row>
    <row r="98" spans="1:8" x14ac:dyDescent="0.3">
      <c r="A98" s="9" t="s">
        <v>132</v>
      </c>
      <c r="B98" s="8"/>
      <c r="C98" s="8"/>
      <c r="D98" s="8"/>
      <c r="E98" s="8">
        <v>1000</v>
      </c>
      <c r="F98" s="8"/>
      <c r="G98" s="8">
        <v>1</v>
      </c>
      <c r="H98" s="6">
        <v>0</v>
      </c>
    </row>
    <row r="99" spans="1:8" x14ac:dyDescent="0.3">
      <c r="A99" s="12" t="s">
        <v>151</v>
      </c>
      <c r="B99" s="11">
        <v>7333</v>
      </c>
      <c r="C99" s="11"/>
      <c r="D99" s="11"/>
      <c r="E99" s="11"/>
      <c r="F99" s="11"/>
      <c r="G99" s="11">
        <v>1</v>
      </c>
      <c r="H99" s="10">
        <v>0</v>
      </c>
    </row>
    <row r="100" spans="1:8" x14ac:dyDescent="0.3">
      <c r="A100" s="9" t="s">
        <v>62</v>
      </c>
      <c r="B100" s="8"/>
      <c r="C100" s="8"/>
      <c r="D100" s="8"/>
      <c r="E100" s="8"/>
      <c r="F100" s="8"/>
      <c r="G100" s="8">
        <v>1</v>
      </c>
      <c r="H100" s="6">
        <v>0</v>
      </c>
    </row>
    <row r="101" spans="1:8" x14ac:dyDescent="0.3">
      <c r="A101" s="12" t="s">
        <v>61</v>
      </c>
      <c r="B101" s="11"/>
      <c r="C101" s="11">
        <v>8000</v>
      </c>
      <c r="D101" s="11">
        <v>10400</v>
      </c>
      <c r="E101" s="11">
        <v>12000</v>
      </c>
      <c r="F101" s="11"/>
      <c r="G101" s="11">
        <v>1</v>
      </c>
      <c r="H101" s="10">
        <v>0</v>
      </c>
    </row>
    <row r="102" spans="1:8" x14ac:dyDescent="0.3">
      <c r="A102" s="9" t="s">
        <v>75</v>
      </c>
      <c r="B102" s="8">
        <v>8540</v>
      </c>
      <c r="C102" s="8">
        <v>10132</v>
      </c>
      <c r="D102" s="8">
        <v>10604</v>
      </c>
      <c r="E102" s="8"/>
      <c r="F102" s="8"/>
      <c r="G102" s="8">
        <v>1</v>
      </c>
      <c r="H102" s="6">
        <v>0</v>
      </c>
    </row>
    <row r="103" spans="1:8" x14ac:dyDescent="0.3">
      <c r="A103" s="12" t="s">
        <v>40</v>
      </c>
      <c r="B103" s="11"/>
      <c r="C103" s="11"/>
      <c r="D103" s="11"/>
      <c r="E103" s="11"/>
      <c r="F103" s="11"/>
      <c r="G103" s="11">
        <v>1</v>
      </c>
      <c r="H103" s="10">
        <v>0</v>
      </c>
    </row>
    <row r="104" spans="1:8" x14ac:dyDescent="0.3">
      <c r="A104" s="9" t="s">
        <v>70</v>
      </c>
      <c r="B104" s="8"/>
      <c r="C104" s="8"/>
      <c r="D104" s="8"/>
      <c r="E104" s="8"/>
      <c r="F104" s="8"/>
      <c r="G104" s="8">
        <v>1</v>
      </c>
      <c r="H104" s="6">
        <v>0</v>
      </c>
    </row>
    <row r="105" spans="1:8" x14ac:dyDescent="0.3">
      <c r="A105" s="12" t="s">
        <v>42</v>
      </c>
      <c r="B105" s="11"/>
      <c r="C105" s="11"/>
      <c r="D105" s="11"/>
      <c r="E105" s="11"/>
      <c r="F105" s="11">
        <v>1000</v>
      </c>
      <c r="G105" s="11">
        <v>1</v>
      </c>
      <c r="H105" s="10">
        <v>1</v>
      </c>
    </row>
    <row r="106" spans="1:8" x14ac:dyDescent="0.3">
      <c r="A106" s="9" t="s">
        <v>57</v>
      </c>
      <c r="B106" s="8"/>
      <c r="C106" s="8"/>
      <c r="D106" s="8"/>
      <c r="E106" s="8"/>
      <c r="F106" s="8"/>
      <c r="G106" s="8">
        <v>1</v>
      </c>
      <c r="H106" s="6">
        <v>0</v>
      </c>
    </row>
    <row r="107" spans="1:8" x14ac:dyDescent="0.3">
      <c r="A107" s="12" t="s">
        <v>121</v>
      </c>
      <c r="B107" s="11"/>
      <c r="C107" s="11"/>
      <c r="D107" s="11"/>
      <c r="E107" s="11">
        <v>2000</v>
      </c>
      <c r="F107" s="11"/>
      <c r="G107" s="11">
        <v>1</v>
      </c>
      <c r="H107" s="10">
        <v>0</v>
      </c>
    </row>
    <row r="108" spans="1:8" x14ac:dyDescent="0.3">
      <c r="A108" s="9" t="s">
        <v>56</v>
      </c>
      <c r="B108" s="8"/>
      <c r="C108" s="8"/>
      <c r="D108" s="8"/>
      <c r="E108" s="8"/>
      <c r="F108" s="8"/>
      <c r="G108" s="8">
        <v>1</v>
      </c>
      <c r="H108" s="6">
        <v>0</v>
      </c>
    </row>
    <row r="109" spans="1:8" x14ac:dyDescent="0.3">
      <c r="A109" s="12" t="s">
        <v>38</v>
      </c>
      <c r="B109" s="11"/>
      <c r="C109" s="11">
        <v>8056</v>
      </c>
      <c r="D109" s="11">
        <v>3286</v>
      </c>
      <c r="E109" s="11">
        <v>9000</v>
      </c>
      <c r="F109" s="11"/>
      <c r="G109" s="11">
        <v>0</v>
      </c>
      <c r="H109" s="10">
        <v>0</v>
      </c>
    </row>
    <row r="110" spans="1:8" x14ac:dyDescent="0.3">
      <c r="A110" s="9" t="s">
        <v>14</v>
      </c>
      <c r="B110" s="8"/>
      <c r="C110" s="8"/>
      <c r="D110" s="8"/>
      <c r="E110" s="8"/>
      <c r="F110" s="8"/>
      <c r="G110" s="8"/>
      <c r="H110" s="6"/>
    </row>
    <row r="111" spans="1:8" x14ac:dyDescent="0.3">
      <c r="A111" s="12" t="s">
        <v>11</v>
      </c>
      <c r="B111" s="11"/>
      <c r="C111" s="11"/>
      <c r="D111" s="11"/>
      <c r="E111" s="11"/>
      <c r="F111" s="11"/>
      <c r="G111" s="11"/>
      <c r="H111" s="10"/>
    </row>
    <row r="112" spans="1:8" x14ac:dyDescent="0.3">
      <c r="A112" s="9" t="s">
        <v>85</v>
      </c>
      <c r="B112" s="8"/>
      <c r="C112" s="8"/>
      <c r="D112" s="8"/>
      <c r="E112" s="8"/>
      <c r="F112" s="8"/>
      <c r="G112" s="8"/>
      <c r="H112" s="6"/>
    </row>
    <row r="113" spans="1:8" x14ac:dyDescent="0.3">
      <c r="A113" s="12" t="s">
        <v>4</v>
      </c>
      <c r="B113" s="11"/>
      <c r="C113" s="11"/>
      <c r="D113" s="11">
        <v>3000</v>
      </c>
      <c r="E113" s="11"/>
      <c r="F113" s="11"/>
      <c r="G113" s="11"/>
      <c r="H113" s="10"/>
    </row>
    <row r="114" spans="1:8" x14ac:dyDescent="0.3">
      <c r="A114" s="9" t="s">
        <v>292</v>
      </c>
      <c r="B114" s="8">
        <v>3462</v>
      </c>
      <c r="C114" s="8"/>
      <c r="D114" s="8">
        <v>8706</v>
      </c>
      <c r="E114" s="8"/>
      <c r="F114" s="8"/>
      <c r="G114" s="8"/>
      <c r="H114" s="6"/>
    </row>
    <row r="115" spans="1:8" x14ac:dyDescent="0.3">
      <c r="A115" s="12" t="s">
        <v>47</v>
      </c>
      <c r="B115" s="11"/>
      <c r="C115" s="11"/>
      <c r="D115" s="11"/>
      <c r="E115" s="11"/>
      <c r="F115" s="11"/>
      <c r="G115" s="11"/>
      <c r="H115" s="10"/>
    </row>
    <row r="116" spans="1:8" x14ac:dyDescent="0.3">
      <c r="A116" s="9" t="s">
        <v>82</v>
      </c>
      <c r="B116" s="8"/>
      <c r="C116" s="8"/>
      <c r="D116" s="8"/>
      <c r="E116" s="8"/>
      <c r="F116" s="8"/>
      <c r="G116" s="8"/>
      <c r="H116" s="6"/>
    </row>
    <row r="117" spans="1:8" x14ac:dyDescent="0.3">
      <c r="A117" s="12" t="s">
        <v>60</v>
      </c>
      <c r="B117" s="11"/>
      <c r="C117" s="11"/>
      <c r="D117" s="11"/>
      <c r="E117" s="11"/>
      <c r="F117" s="11"/>
      <c r="G117" s="11"/>
      <c r="H117" s="10"/>
    </row>
    <row r="118" spans="1:8" x14ac:dyDescent="0.3">
      <c r="A118" s="9" t="s">
        <v>76</v>
      </c>
      <c r="B118" s="8"/>
      <c r="C118" s="8"/>
      <c r="D118" s="8"/>
      <c r="E118" s="8"/>
      <c r="F118" s="8"/>
      <c r="G118" s="8"/>
      <c r="H118" s="6"/>
    </row>
    <row r="119" spans="1:8" x14ac:dyDescent="0.3">
      <c r="A119" s="12" t="s">
        <v>80</v>
      </c>
      <c r="B119" s="11"/>
      <c r="C119" s="11"/>
      <c r="D119" s="11"/>
      <c r="E119" s="11"/>
      <c r="F119" s="11"/>
      <c r="G119" s="11"/>
      <c r="H119" s="10"/>
    </row>
    <row r="120" spans="1:8" x14ac:dyDescent="0.3">
      <c r="A120" s="9" t="s">
        <v>13</v>
      </c>
      <c r="B120" s="8"/>
      <c r="C120" s="8"/>
      <c r="D120" s="8"/>
      <c r="E120" s="8"/>
      <c r="F120" s="8"/>
      <c r="G120" s="8"/>
      <c r="H120" s="6"/>
    </row>
    <row r="121" spans="1:8" x14ac:dyDescent="0.3">
      <c r="A121" s="12" t="s">
        <v>293</v>
      </c>
      <c r="B121" s="11"/>
      <c r="C121" s="11"/>
      <c r="D121" s="11"/>
      <c r="E121" s="11"/>
      <c r="F121" s="11"/>
      <c r="G121" s="11"/>
      <c r="H121" s="10"/>
    </row>
    <row r="122" spans="1:8" x14ac:dyDescent="0.3">
      <c r="A122" s="9" t="s">
        <v>31</v>
      </c>
      <c r="B122" s="8"/>
      <c r="C122" s="8">
        <v>7000</v>
      </c>
      <c r="D122" s="8">
        <v>7800</v>
      </c>
      <c r="E122" s="8"/>
      <c r="F122" s="8"/>
      <c r="G122" s="8"/>
      <c r="H122" s="6"/>
    </row>
    <row r="123" spans="1:8" x14ac:dyDescent="0.3">
      <c r="A123" s="12" t="s">
        <v>73</v>
      </c>
      <c r="B123" s="11"/>
      <c r="C123" s="11"/>
      <c r="D123" s="11"/>
      <c r="E123" s="11"/>
      <c r="F123" s="11"/>
      <c r="G123" s="11"/>
      <c r="H123" s="10"/>
    </row>
    <row r="124" spans="1:8" x14ac:dyDescent="0.3">
      <c r="A124" s="9" t="s">
        <v>30</v>
      </c>
      <c r="B124" s="8"/>
      <c r="C124" s="8"/>
      <c r="D124" s="8"/>
      <c r="E124" s="8"/>
      <c r="F124" s="8"/>
      <c r="G124" s="8"/>
      <c r="H124" s="6"/>
    </row>
    <row r="125" spans="1:8" x14ac:dyDescent="0.3">
      <c r="A125" s="12" t="s">
        <v>2</v>
      </c>
      <c r="B125" s="11"/>
      <c r="C125" s="11"/>
      <c r="D125" s="11"/>
      <c r="E125" s="11"/>
      <c r="F125" s="11"/>
      <c r="G125" s="11"/>
      <c r="H125" s="10"/>
    </row>
    <row r="126" spans="1:8" x14ac:dyDescent="0.3">
      <c r="A126" s="9" t="s">
        <v>37</v>
      </c>
      <c r="B126" s="8"/>
      <c r="C126" s="8"/>
      <c r="D126" s="8"/>
      <c r="E126" s="8"/>
      <c r="F126" s="8"/>
      <c r="G126" s="8"/>
      <c r="H126" s="6"/>
    </row>
    <row r="127" spans="1:8" x14ac:dyDescent="0.3">
      <c r="A127" s="12" t="s">
        <v>294</v>
      </c>
      <c r="B127" s="11"/>
      <c r="C127" s="11"/>
      <c r="D127" s="11"/>
      <c r="E127" s="11"/>
      <c r="F127" s="11"/>
      <c r="G127" s="11"/>
      <c r="H127" s="10"/>
    </row>
    <row r="128" spans="1:8" x14ac:dyDescent="0.3">
      <c r="A128" s="9" t="s">
        <v>65</v>
      </c>
      <c r="B128" s="8"/>
      <c r="C128" s="8"/>
      <c r="D128" s="8"/>
      <c r="E128" s="8">
        <v>2889</v>
      </c>
      <c r="F128" s="8"/>
      <c r="G128" s="8"/>
      <c r="H128" s="6"/>
    </row>
    <row r="129" spans="1:8" x14ac:dyDescent="0.3">
      <c r="A129" s="12" t="s">
        <v>51</v>
      </c>
      <c r="B129" s="11"/>
      <c r="C129" s="11"/>
      <c r="D129" s="11"/>
      <c r="E129" s="11"/>
      <c r="F129" s="11"/>
      <c r="G129" s="11"/>
      <c r="H129" s="10"/>
    </row>
    <row r="130" spans="1:8" x14ac:dyDescent="0.3">
      <c r="A130" s="9" t="s">
        <v>41</v>
      </c>
      <c r="B130" s="8"/>
      <c r="C130" s="8"/>
      <c r="D130" s="8"/>
      <c r="E130" s="8"/>
      <c r="F130" s="8"/>
      <c r="G130" s="8"/>
      <c r="H130" s="6"/>
    </row>
    <row r="131" spans="1:8" x14ac:dyDescent="0.3">
      <c r="A131" s="12" t="s">
        <v>48</v>
      </c>
      <c r="B131" s="11"/>
      <c r="C131" s="11"/>
      <c r="D131" s="11"/>
      <c r="E131" s="11"/>
      <c r="F131" s="11"/>
      <c r="G131" s="11"/>
      <c r="H131" s="10"/>
    </row>
    <row r="132" spans="1:8" x14ac:dyDescent="0.3">
      <c r="A132" s="9" t="s">
        <v>295</v>
      </c>
      <c r="B132" s="8"/>
      <c r="C132" s="8"/>
      <c r="D132" s="8"/>
      <c r="E132" s="8"/>
      <c r="F132" s="8"/>
      <c r="G132" s="8"/>
      <c r="H132" s="6"/>
    </row>
    <row r="133" spans="1:8" x14ac:dyDescent="0.3">
      <c r="A133" s="12" t="s">
        <v>67</v>
      </c>
      <c r="B133" s="11"/>
      <c r="C133" s="11"/>
      <c r="D133" s="11">
        <v>8748</v>
      </c>
      <c r="E133" s="11"/>
      <c r="F133" s="11"/>
      <c r="G133" s="11"/>
      <c r="H133" s="10"/>
    </row>
    <row r="134" spans="1:8" x14ac:dyDescent="0.3">
      <c r="A134" s="9" t="s">
        <v>140</v>
      </c>
      <c r="B134" s="8"/>
      <c r="C134" s="8"/>
      <c r="D134" s="8"/>
      <c r="E134" s="8"/>
      <c r="F134" s="8"/>
      <c r="G134" s="8"/>
      <c r="H134" s="6"/>
    </row>
    <row r="135" spans="1:8" x14ac:dyDescent="0.3">
      <c r="A135" s="5" t="s">
        <v>19</v>
      </c>
      <c r="B135" s="3"/>
      <c r="C135" s="3"/>
      <c r="D135" s="3">
        <v>2000</v>
      </c>
      <c r="E135" s="3"/>
      <c r="F135" s="3"/>
      <c r="G135" s="3"/>
      <c r="H135" s="2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3AD8-4DA2-469C-890F-A457FB3094EB}">
  <dimension ref="A1:N178"/>
  <sheetViews>
    <sheetView showGridLines="0" workbookViewId="0">
      <selection activeCell="B4" sqref="B4:N4"/>
    </sheetView>
  </sheetViews>
  <sheetFormatPr defaultRowHeight="14.4" x14ac:dyDescent="0.3"/>
  <cols>
    <col min="1" max="1" width="35.5546875" style="1" bestFit="1" customWidth="1"/>
    <col min="2" max="2" width="13" style="1" bestFit="1" customWidth="1"/>
    <col min="3" max="3" width="19.44140625" style="1" bestFit="1" customWidth="1"/>
    <col min="4" max="4" width="13" style="1" bestFit="1" customWidth="1"/>
    <col min="5" max="5" width="19.44140625" style="1" bestFit="1" customWidth="1"/>
    <col min="6" max="6" width="13" style="1" bestFit="1" customWidth="1"/>
    <col min="7" max="7" width="19.44140625" style="1" bestFit="1" customWidth="1"/>
    <col min="8" max="8" width="13" style="1" bestFit="1" customWidth="1"/>
    <col min="9" max="9" width="19.44140625" style="1" bestFit="1" customWidth="1"/>
    <col min="10" max="10" width="13" style="1" bestFit="1" customWidth="1"/>
    <col min="11" max="11" width="19.44140625" style="1" bestFit="1" customWidth="1"/>
    <col min="12" max="12" width="27.5546875" style="1" bestFit="1" customWidth="1"/>
    <col min="13" max="13" width="17.109375" style="1" bestFit="1" customWidth="1"/>
    <col min="14" max="14" width="14" style="1" bestFit="1" customWidth="1"/>
    <col min="15" max="16384" width="8.88671875" style="1"/>
  </cols>
  <sheetData>
    <row r="1" spans="1:14" x14ac:dyDescent="0.3">
      <c r="A1" s="90" t="s">
        <v>181</v>
      </c>
      <c r="B1" s="90"/>
      <c r="C1" s="90"/>
      <c r="D1" s="90"/>
      <c r="E1" s="90"/>
      <c r="F1" s="90"/>
    </row>
    <row r="2" spans="1:14" x14ac:dyDescent="0.3">
      <c r="A2" s="91" t="s">
        <v>180</v>
      </c>
      <c r="B2" s="91"/>
      <c r="C2" s="91"/>
      <c r="D2" s="91"/>
      <c r="E2" s="91"/>
      <c r="F2" s="91"/>
    </row>
    <row r="3" spans="1:14" x14ac:dyDescent="0.3">
      <c r="A3" s="17"/>
    </row>
    <row r="4" spans="1:14" ht="20.399999999999999" x14ac:dyDescent="0.3">
      <c r="A4" s="58" t="s">
        <v>179</v>
      </c>
      <c r="B4" s="21" t="s">
        <v>319</v>
      </c>
      <c r="C4" s="21" t="s">
        <v>320</v>
      </c>
      <c r="D4" s="21" t="s">
        <v>321</v>
      </c>
      <c r="E4" s="21" t="s">
        <v>322</v>
      </c>
      <c r="F4" s="21" t="s">
        <v>323</v>
      </c>
      <c r="G4" s="21" t="s">
        <v>324</v>
      </c>
      <c r="H4" s="21" t="s">
        <v>325</v>
      </c>
      <c r="I4" s="21" t="s">
        <v>326</v>
      </c>
      <c r="J4" s="21" t="s">
        <v>327</v>
      </c>
      <c r="K4" s="21" t="s">
        <v>328</v>
      </c>
      <c r="L4" s="54" t="s">
        <v>303</v>
      </c>
      <c r="M4" s="54" t="s">
        <v>304</v>
      </c>
      <c r="N4" s="56" t="s">
        <v>305</v>
      </c>
    </row>
    <row r="5" spans="1:14" x14ac:dyDescent="0.3">
      <c r="A5" s="9" t="s">
        <v>173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>
        <v>1937132</v>
      </c>
      <c r="M5" s="13">
        <v>0</v>
      </c>
      <c r="N5" s="13" t="s">
        <v>277</v>
      </c>
    </row>
    <row r="6" spans="1:14" x14ac:dyDescent="0.3">
      <c r="A6" s="12" t="s">
        <v>172</v>
      </c>
      <c r="B6" s="11"/>
      <c r="C6" s="11"/>
      <c r="D6" s="11"/>
      <c r="E6" s="11"/>
      <c r="F6" s="11"/>
      <c r="G6" s="11"/>
      <c r="H6" s="4">
        <v>6881</v>
      </c>
      <c r="I6" s="4" t="s">
        <v>306</v>
      </c>
      <c r="J6" s="4">
        <v>6969</v>
      </c>
      <c r="K6" s="4" t="s">
        <v>306</v>
      </c>
      <c r="L6" s="4">
        <v>422271</v>
      </c>
      <c r="M6" s="4">
        <v>60590</v>
      </c>
      <c r="N6" s="4" t="s">
        <v>202</v>
      </c>
    </row>
    <row r="7" spans="1:14" x14ac:dyDescent="0.3">
      <c r="A7" s="9" t="s">
        <v>171</v>
      </c>
      <c r="B7" s="8">
        <v>9672</v>
      </c>
      <c r="C7" s="8" t="s">
        <v>306</v>
      </c>
      <c r="D7" s="8">
        <v>9497</v>
      </c>
      <c r="E7" s="8" t="s">
        <v>306</v>
      </c>
      <c r="F7" s="8">
        <v>9592</v>
      </c>
      <c r="G7" s="8" t="s">
        <v>306</v>
      </c>
      <c r="H7" s="8">
        <v>9773</v>
      </c>
      <c r="I7" s="8" t="s">
        <v>306</v>
      </c>
      <c r="J7" s="8">
        <v>9767</v>
      </c>
      <c r="K7" s="8" t="s">
        <v>306</v>
      </c>
      <c r="L7" s="8">
        <v>214266</v>
      </c>
      <c r="M7" s="8">
        <v>21937</v>
      </c>
      <c r="N7" s="6" t="s">
        <v>202</v>
      </c>
    </row>
    <row r="8" spans="1:14" x14ac:dyDescent="0.3">
      <c r="A8" s="12" t="s">
        <v>170</v>
      </c>
      <c r="B8" s="11">
        <v>4999</v>
      </c>
      <c r="C8" s="11" t="s">
        <v>306</v>
      </c>
      <c r="D8" s="11">
        <v>4671</v>
      </c>
      <c r="E8" s="11" t="s">
        <v>306</v>
      </c>
      <c r="F8" s="11">
        <v>4614</v>
      </c>
      <c r="G8" s="11" t="s">
        <v>306</v>
      </c>
      <c r="H8" s="11">
        <v>5804</v>
      </c>
      <c r="I8" s="11" t="s">
        <v>306</v>
      </c>
      <c r="J8" s="11">
        <v>5104</v>
      </c>
      <c r="K8" s="11" t="s">
        <v>306</v>
      </c>
      <c r="L8" s="11">
        <v>145350</v>
      </c>
      <c r="M8" s="11">
        <v>28478</v>
      </c>
      <c r="N8" s="10" t="s">
        <v>202</v>
      </c>
    </row>
    <row r="9" spans="1:14" x14ac:dyDescent="0.3">
      <c r="A9" s="9" t="s">
        <v>169</v>
      </c>
      <c r="B9" s="45">
        <v>6841</v>
      </c>
      <c r="C9" s="45" t="s">
        <v>306</v>
      </c>
      <c r="D9" s="45">
        <v>7360</v>
      </c>
      <c r="E9" s="45" t="s">
        <v>306</v>
      </c>
      <c r="F9" s="45">
        <v>6825</v>
      </c>
      <c r="G9" s="45" t="s">
        <v>306</v>
      </c>
      <c r="H9" s="8">
        <v>7481</v>
      </c>
      <c r="I9" s="8" t="s">
        <v>306</v>
      </c>
      <c r="J9" s="7">
        <v>6804</v>
      </c>
      <c r="K9" s="7" t="s">
        <v>306</v>
      </c>
      <c r="L9" s="7">
        <v>115639</v>
      </c>
      <c r="M9" s="7">
        <v>16996</v>
      </c>
      <c r="N9" s="7" t="s">
        <v>202</v>
      </c>
    </row>
    <row r="10" spans="1:14" x14ac:dyDescent="0.3">
      <c r="A10" s="12" t="s">
        <v>168</v>
      </c>
      <c r="B10" s="11">
        <v>6905</v>
      </c>
      <c r="C10" s="11" t="s">
        <v>306</v>
      </c>
      <c r="D10" s="11">
        <v>6432</v>
      </c>
      <c r="E10" s="11" t="s">
        <v>306</v>
      </c>
      <c r="F10" s="11">
        <v>5985</v>
      </c>
      <c r="G10" s="11" t="s">
        <v>306</v>
      </c>
      <c r="H10" s="11">
        <v>6955</v>
      </c>
      <c r="I10" s="11" t="s">
        <v>306</v>
      </c>
      <c r="J10" s="11">
        <v>6900</v>
      </c>
      <c r="K10" s="11" t="s">
        <v>306</v>
      </c>
      <c r="L10" s="11">
        <v>88220</v>
      </c>
      <c r="M10" s="11">
        <v>12785</v>
      </c>
      <c r="N10" s="10" t="s">
        <v>202</v>
      </c>
    </row>
    <row r="11" spans="1:14" x14ac:dyDescent="0.3">
      <c r="A11" s="9" t="s">
        <v>167</v>
      </c>
      <c r="B11" s="45">
        <v>6417</v>
      </c>
      <c r="C11" s="45" t="s">
        <v>306</v>
      </c>
      <c r="D11" s="45">
        <v>6598</v>
      </c>
      <c r="E11" s="45" t="s">
        <v>306</v>
      </c>
      <c r="F11" s="45">
        <v>6825</v>
      </c>
      <c r="G11" s="45" t="s">
        <v>306</v>
      </c>
      <c r="H11" s="45">
        <v>7481</v>
      </c>
      <c r="I11" s="45" t="s">
        <v>306</v>
      </c>
      <c r="J11" s="45">
        <v>8342</v>
      </c>
      <c r="K11" s="45" t="s">
        <v>306</v>
      </c>
      <c r="L11" s="45">
        <v>85574</v>
      </c>
      <c r="M11" s="45">
        <v>10258</v>
      </c>
      <c r="N11" s="45" t="s">
        <v>202</v>
      </c>
    </row>
    <row r="12" spans="1:14" x14ac:dyDescent="0.3">
      <c r="A12" s="12" t="s">
        <v>166</v>
      </c>
      <c r="B12" s="11">
        <v>5711</v>
      </c>
      <c r="C12" s="11" t="s">
        <v>306</v>
      </c>
      <c r="D12" s="11">
        <v>5369</v>
      </c>
      <c r="E12" s="11" t="s">
        <v>306</v>
      </c>
      <c r="F12" s="11">
        <v>5084</v>
      </c>
      <c r="G12" s="11" t="s">
        <v>306</v>
      </c>
      <c r="H12" s="11">
        <v>4947</v>
      </c>
      <c r="I12" s="11" t="s">
        <v>306</v>
      </c>
      <c r="J12" s="11">
        <v>4480</v>
      </c>
      <c r="K12" s="11" t="s">
        <v>306</v>
      </c>
      <c r="L12" s="11">
        <v>79462</v>
      </c>
      <c r="M12" s="11">
        <v>17738</v>
      </c>
      <c r="N12" s="10" t="s">
        <v>202</v>
      </c>
    </row>
    <row r="13" spans="1:14" x14ac:dyDescent="0.3">
      <c r="A13" s="9" t="s">
        <v>165</v>
      </c>
      <c r="B13" s="8">
        <v>4401</v>
      </c>
      <c r="C13" s="8" t="s">
        <v>306</v>
      </c>
      <c r="D13" s="8">
        <v>4203</v>
      </c>
      <c r="E13" s="8" t="s">
        <v>306</v>
      </c>
      <c r="F13" s="8">
        <v>4555</v>
      </c>
      <c r="G13" s="8" t="s">
        <v>306</v>
      </c>
      <c r="H13" s="8">
        <v>5035</v>
      </c>
      <c r="I13" s="8" t="s">
        <v>306</v>
      </c>
      <c r="J13" s="8">
        <v>4558</v>
      </c>
      <c r="K13" s="8" t="s">
        <v>306</v>
      </c>
      <c r="L13" s="8">
        <v>74092</v>
      </c>
      <c r="M13" s="8">
        <v>16257</v>
      </c>
      <c r="N13" s="6" t="s">
        <v>202</v>
      </c>
    </row>
    <row r="14" spans="1:14" x14ac:dyDescent="0.3">
      <c r="A14" s="12" t="s">
        <v>164</v>
      </c>
      <c r="B14" s="11">
        <v>7734</v>
      </c>
      <c r="C14" s="11" t="s">
        <v>306</v>
      </c>
      <c r="D14" s="11">
        <v>7408</v>
      </c>
      <c r="E14" s="11" t="s">
        <v>306</v>
      </c>
      <c r="F14" s="11">
        <v>7520</v>
      </c>
      <c r="G14" s="11" t="s">
        <v>306</v>
      </c>
      <c r="H14" s="11"/>
      <c r="I14" s="11"/>
      <c r="J14" s="11">
        <v>8126</v>
      </c>
      <c r="K14" s="11" t="s">
        <v>306</v>
      </c>
      <c r="L14" s="11">
        <v>58022</v>
      </c>
      <c r="M14" s="11">
        <v>7140</v>
      </c>
      <c r="N14" s="10" t="s">
        <v>202</v>
      </c>
    </row>
    <row r="15" spans="1:14" x14ac:dyDescent="0.3">
      <c r="A15" s="9" t="s">
        <v>163</v>
      </c>
      <c r="B15" s="8">
        <v>4474</v>
      </c>
      <c r="C15" s="8" t="s">
        <v>306</v>
      </c>
      <c r="D15" s="8">
        <v>3905</v>
      </c>
      <c r="E15" s="8" t="s">
        <v>306</v>
      </c>
      <c r="F15" s="8">
        <v>4085</v>
      </c>
      <c r="G15" s="8" t="s">
        <v>306</v>
      </c>
      <c r="H15" s="8">
        <v>5025</v>
      </c>
      <c r="I15" s="8" t="s">
        <v>306</v>
      </c>
      <c r="J15" s="8">
        <v>4479</v>
      </c>
      <c r="K15" s="8" t="s">
        <v>306</v>
      </c>
      <c r="L15" s="8">
        <v>55461</v>
      </c>
      <c r="M15" s="8">
        <v>12383</v>
      </c>
      <c r="N15" s="6" t="s">
        <v>202</v>
      </c>
    </row>
    <row r="16" spans="1:14" x14ac:dyDescent="0.3">
      <c r="A16" s="12" t="s">
        <v>162</v>
      </c>
      <c r="B16" s="11">
        <v>4494</v>
      </c>
      <c r="C16" s="11" t="s">
        <v>306</v>
      </c>
      <c r="D16" s="11">
        <v>5792</v>
      </c>
      <c r="E16" s="11" t="s">
        <v>306</v>
      </c>
      <c r="F16" s="11">
        <v>6119</v>
      </c>
      <c r="G16" s="11" t="s">
        <v>306</v>
      </c>
      <c r="H16" s="11">
        <v>6207</v>
      </c>
      <c r="I16" s="11" t="s">
        <v>306</v>
      </c>
      <c r="J16" s="46">
        <v>6391</v>
      </c>
      <c r="K16" s="46" t="s">
        <v>306</v>
      </c>
      <c r="L16" s="46">
        <v>52988</v>
      </c>
      <c r="M16" s="46">
        <v>8291</v>
      </c>
      <c r="N16" s="46" t="s">
        <v>202</v>
      </c>
    </row>
    <row r="17" spans="1:14" x14ac:dyDescent="0.3">
      <c r="A17" s="9" t="s">
        <v>161</v>
      </c>
      <c r="B17" s="8">
        <v>5502</v>
      </c>
      <c r="C17" s="8" t="s">
        <v>306</v>
      </c>
      <c r="D17" s="8">
        <v>4364</v>
      </c>
      <c r="E17" s="8" t="s">
        <v>306</v>
      </c>
      <c r="F17" s="8">
        <v>4878</v>
      </c>
      <c r="G17" s="8" t="s">
        <v>306</v>
      </c>
      <c r="H17" s="8">
        <v>6136</v>
      </c>
      <c r="I17" s="8" t="s">
        <v>306</v>
      </c>
      <c r="J17" s="8">
        <v>6138</v>
      </c>
      <c r="K17" s="8" t="s">
        <v>306</v>
      </c>
      <c r="L17" s="8">
        <v>52598</v>
      </c>
      <c r="M17" s="8">
        <v>8569</v>
      </c>
      <c r="N17" s="6" t="s">
        <v>202</v>
      </c>
    </row>
    <row r="18" spans="1:14" x14ac:dyDescent="0.3">
      <c r="A18" s="12" t="s">
        <v>160</v>
      </c>
      <c r="B18" s="11">
        <v>6814</v>
      </c>
      <c r="C18" s="11" t="s">
        <v>306</v>
      </c>
      <c r="D18" s="11">
        <v>6634</v>
      </c>
      <c r="E18" s="11" t="s">
        <v>306</v>
      </c>
      <c r="F18" s="11">
        <v>6463</v>
      </c>
      <c r="G18" s="11" t="s">
        <v>306</v>
      </c>
      <c r="H18" s="11">
        <v>6864</v>
      </c>
      <c r="I18" s="11" t="s">
        <v>306</v>
      </c>
      <c r="J18" s="11">
        <v>6902</v>
      </c>
      <c r="K18" s="11" t="s">
        <v>306</v>
      </c>
      <c r="L18" s="11">
        <v>48017</v>
      </c>
      <c r="M18" s="11">
        <v>6957</v>
      </c>
      <c r="N18" s="10" t="s">
        <v>202</v>
      </c>
    </row>
    <row r="19" spans="1:14" x14ac:dyDescent="0.3">
      <c r="A19" s="9" t="s">
        <v>159</v>
      </c>
      <c r="B19" s="8">
        <v>5990</v>
      </c>
      <c r="C19" s="8" t="s">
        <v>306</v>
      </c>
      <c r="D19" s="8">
        <v>6003</v>
      </c>
      <c r="E19" s="8" t="s">
        <v>306</v>
      </c>
      <c r="F19" s="8">
        <v>6417</v>
      </c>
      <c r="G19" s="8" t="s">
        <v>306</v>
      </c>
      <c r="H19" s="8">
        <v>6844</v>
      </c>
      <c r="I19" s="8" t="s">
        <v>306</v>
      </c>
      <c r="J19" s="8">
        <v>5881</v>
      </c>
      <c r="K19" s="8" t="s">
        <v>306</v>
      </c>
      <c r="L19" s="8">
        <v>47186</v>
      </c>
      <c r="M19" s="8">
        <v>8024</v>
      </c>
      <c r="N19" s="6" t="s">
        <v>202</v>
      </c>
    </row>
    <row r="20" spans="1:14" x14ac:dyDescent="0.3">
      <c r="A20" s="12" t="s">
        <v>158</v>
      </c>
      <c r="B20" s="11">
        <v>7772</v>
      </c>
      <c r="C20" s="11" t="s">
        <v>306</v>
      </c>
      <c r="D20" s="11">
        <v>7381</v>
      </c>
      <c r="E20" s="11" t="s">
        <v>306</v>
      </c>
      <c r="F20" s="11">
        <v>8674</v>
      </c>
      <c r="G20" s="11" t="s">
        <v>306</v>
      </c>
      <c r="H20" s="11">
        <v>10137</v>
      </c>
      <c r="I20" s="11" t="s">
        <v>306</v>
      </c>
      <c r="J20" s="11">
        <v>8841</v>
      </c>
      <c r="K20" s="11" t="s">
        <v>306</v>
      </c>
      <c r="L20" s="11">
        <v>33506</v>
      </c>
      <c r="M20" s="11">
        <v>3790</v>
      </c>
      <c r="N20" s="10" t="s">
        <v>202</v>
      </c>
    </row>
    <row r="21" spans="1:14" x14ac:dyDescent="0.3">
      <c r="A21" s="9" t="s">
        <v>157</v>
      </c>
      <c r="B21" s="45">
        <v>6416</v>
      </c>
      <c r="C21" s="45" t="s">
        <v>306</v>
      </c>
      <c r="D21" s="45">
        <v>6598</v>
      </c>
      <c r="E21" s="45" t="s">
        <v>306</v>
      </c>
      <c r="F21" s="45">
        <v>6825</v>
      </c>
      <c r="G21" s="45" t="s">
        <v>306</v>
      </c>
      <c r="H21" s="45">
        <v>7482</v>
      </c>
      <c r="I21" s="45" t="s">
        <v>306</v>
      </c>
      <c r="J21" s="45">
        <v>8342</v>
      </c>
      <c r="K21" s="45" t="s">
        <v>306</v>
      </c>
      <c r="L21" s="45">
        <v>32469</v>
      </c>
      <c r="M21" s="45">
        <v>3892</v>
      </c>
      <c r="N21" s="45" t="s">
        <v>202</v>
      </c>
    </row>
    <row r="22" spans="1:14" x14ac:dyDescent="0.3">
      <c r="A22" s="12" t="s">
        <v>156</v>
      </c>
      <c r="B22" s="11">
        <v>7004</v>
      </c>
      <c r="C22" s="11" t="s">
        <v>306</v>
      </c>
      <c r="D22" s="11">
        <v>6746</v>
      </c>
      <c r="E22" s="11" t="s">
        <v>306</v>
      </c>
      <c r="F22" s="11">
        <v>6723</v>
      </c>
      <c r="G22" s="11" t="s">
        <v>306</v>
      </c>
      <c r="H22" s="11">
        <v>7212</v>
      </c>
      <c r="I22" s="11" t="s">
        <v>306</v>
      </c>
      <c r="J22" s="11">
        <v>7422</v>
      </c>
      <c r="K22" s="11" t="s">
        <v>306</v>
      </c>
      <c r="L22" s="11">
        <v>25903</v>
      </c>
      <c r="M22" s="11">
        <v>3490</v>
      </c>
      <c r="N22" s="10" t="s">
        <v>202</v>
      </c>
    </row>
    <row r="23" spans="1:14" x14ac:dyDescent="0.3">
      <c r="A23" s="9" t="s">
        <v>155</v>
      </c>
      <c r="B23" s="8">
        <v>6541</v>
      </c>
      <c r="C23" s="8" t="s">
        <v>306</v>
      </c>
      <c r="D23" s="8">
        <v>6765</v>
      </c>
      <c r="E23" s="8" t="s">
        <v>306</v>
      </c>
      <c r="F23" s="8">
        <v>6880</v>
      </c>
      <c r="G23" s="8" t="s">
        <v>306</v>
      </c>
      <c r="H23" s="8">
        <v>7468</v>
      </c>
      <c r="I23" s="8" t="s">
        <v>306</v>
      </c>
      <c r="J23" s="8">
        <v>8204</v>
      </c>
      <c r="K23" s="8" t="s">
        <v>306</v>
      </c>
      <c r="L23" s="8">
        <v>21216</v>
      </c>
      <c r="M23" s="8">
        <v>2586</v>
      </c>
      <c r="N23" s="6" t="s">
        <v>202</v>
      </c>
    </row>
    <row r="24" spans="1:14" x14ac:dyDescent="0.3">
      <c r="A24" s="12" t="s">
        <v>154</v>
      </c>
      <c r="B24" s="47">
        <v>17032</v>
      </c>
      <c r="C24" s="47" t="s">
        <v>306</v>
      </c>
      <c r="D24" s="47">
        <v>17264</v>
      </c>
      <c r="E24" s="47" t="s">
        <v>306</v>
      </c>
      <c r="F24" s="47">
        <v>18637</v>
      </c>
      <c r="G24" s="47" t="s">
        <v>306</v>
      </c>
      <c r="H24" s="47">
        <v>16919</v>
      </c>
      <c r="I24" s="47" t="s">
        <v>306</v>
      </c>
      <c r="J24" s="47">
        <v>19345</v>
      </c>
      <c r="K24" s="47" t="s">
        <v>306</v>
      </c>
      <c r="L24" s="47">
        <v>19403</v>
      </c>
      <c r="M24" s="47">
        <v>1003</v>
      </c>
      <c r="N24" s="47" t="s">
        <v>202</v>
      </c>
    </row>
    <row r="25" spans="1:14" x14ac:dyDescent="0.3">
      <c r="A25" s="9" t="s">
        <v>153</v>
      </c>
      <c r="B25" s="8">
        <v>5103</v>
      </c>
      <c r="C25" s="8" t="s">
        <v>306</v>
      </c>
      <c r="D25" s="8">
        <v>4586</v>
      </c>
      <c r="E25" s="8" t="s">
        <v>306</v>
      </c>
      <c r="F25" s="8">
        <v>4757</v>
      </c>
      <c r="G25" s="8" t="s">
        <v>306</v>
      </c>
      <c r="H25" s="7">
        <v>7242</v>
      </c>
      <c r="I25" s="7" t="s">
        <v>306</v>
      </c>
      <c r="J25" s="7">
        <v>4869</v>
      </c>
      <c r="K25" s="7" t="s">
        <v>306</v>
      </c>
      <c r="L25" s="7">
        <v>18113</v>
      </c>
      <c r="M25" s="7">
        <v>3720</v>
      </c>
      <c r="N25" s="7" t="s">
        <v>202</v>
      </c>
    </row>
    <row r="26" spans="1:14" x14ac:dyDescent="0.3">
      <c r="A26" s="12" t="s">
        <v>152</v>
      </c>
      <c r="B26" s="11">
        <v>3987</v>
      </c>
      <c r="C26" s="11" t="s">
        <v>306</v>
      </c>
      <c r="D26" s="11">
        <v>4050</v>
      </c>
      <c r="E26" s="11" t="s">
        <v>306</v>
      </c>
      <c r="F26" s="11">
        <v>4274</v>
      </c>
      <c r="G26" s="11" t="s">
        <v>306</v>
      </c>
      <c r="H26" s="11">
        <v>5020</v>
      </c>
      <c r="I26" s="11" t="s">
        <v>306</v>
      </c>
      <c r="J26" s="11">
        <v>4939</v>
      </c>
      <c r="K26" s="11" t="s">
        <v>306</v>
      </c>
      <c r="L26" s="11">
        <v>15984</v>
      </c>
      <c r="M26" s="11">
        <v>3236</v>
      </c>
      <c r="N26" s="10" t="s">
        <v>202</v>
      </c>
    </row>
    <row r="27" spans="1:14" x14ac:dyDescent="0.3">
      <c r="A27" s="9" t="s">
        <v>151</v>
      </c>
      <c r="B27" s="8">
        <v>4075</v>
      </c>
      <c r="C27" s="8" t="s">
        <v>306</v>
      </c>
      <c r="D27" s="8">
        <v>4782</v>
      </c>
      <c r="E27" s="8" t="s">
        <v>306</v>
      </c>
      <c r="F27" s="8">
        <v>2522</v>
      </c>
      <c r="G27" s="8" t="s">
        <v>306</v>
      </c>
      <c r="H27" s="8">
        <v>2931</v>
      </c>
      <c r="I27" s="8" t="s">
        <v>306</v>
      </c>
      <c r="J27" s="8">
        <v>2392</v>
      </c>
      <c r="K27" s="8" t="s">
        <v>306</v>
      </c>
      <c r="L27" s="8">
        <v>15368</v>
      </c>
      <c r="M27" s="8">
        <v>6425</v>
      </c>
      <c r="N27" s="6" t="s">
        <v>202</v>
      </c>
    </row>
    <row r="28" spans="1:14" x14ac:dyDescent="0.3">
      <c r="A28" s="12" t="s">
        <v>150</v>
      </c>
      <c r="B28" s="11">
        <v>3535</v>
      </c>
      <c r="C28" s="11" t="s">
        <v>306</v>
      </c>
      <c r="D28" s="11">
        <v>3519</v>
      </c>
      <c r="E28" s="11" t="s">
        <v>306</v>
      </c>
      <c r="F28" s="11">
        <v>4242</v>
      </c>
      <c r="G28" s="11" t="s">
        <v>306</v>
      </c>
      <c r="H28" s="11">
        <v>4324</v>
      </c>
      <c r="I28" s="11" t="s">
        <v>306</v>
      </c>
      <c r="J28" s="11">
        <v>3920</v>
      </c>
      <c r="K28" s="11" t="s">
        <v>306</v>
      </c>
      <c r="L28" s="11">
        <v>12949</v>
      </c>
      <c r="M28" s="11">
        <v>3303</v>
      </c>
      <c r="N28" s="10" t="s">
        <v>202</v>
      </c>
    </row>
    <row r="29" spans="1:14" x14ac:dyDescent="0.3">
      <c r="A29" s="9" t="s">
        <v>149</v>
      </c>
      <c r="B29" s="8">
        <v>3708</v>
      </c>
      <c r="C29" s="8" t="s">
        <v>306</v>
      </c>
      <c r="D29" s="8">
        <v>3883</v>
      </c>
      <c r="E29" s="8" t="s">
        <v>306</v>
      </c>
      <c r="F29" s="8">
        <v>3736</v>
      </c>
      <c r="G29" s="8" t="s">
        <v>306</v>
      </c>
      <c r="H29" s="8">
        <v>4544</v>
      </c>
      <c r="I29" s="8" t="s">
        <v>306</v>
      </c>
      <c r="J29" s="7">
        <v>5206</v>
      </c>
      <c r="K29" s="7" t="s">
        <v>306</v>
      </c>
      <c r="L29" s="7">
        <v>11818</v>
      </c>
      <c r="M29" s="7">
        <v>2270</v>
      </c>
      <c r="N29" s="7" t="s">
        <v>202</v>
      </c>
    </row>
    <row r="30" spans="1:14" x14ac:dyDescent="0.3">
      <c r="A30" s="12" t="s">
        <v>148</v>
      </c>
      <c r="B30" s="11">
        <v>6879</v>
      </c>
      <c r="C30" s="11" t="s">
        <v>306</v>
      </c>
      <c r="D30" s="11">
        <v>5836</v>
      </c>
      <c r="E30" s="11" t="s">
        <v>306</v>
      </c>
      <c r="F30" s="11">
        <v>6428</v>
      </c>
      <c r="G30" s="11" t="s">
        <v>306</v>
      </c>
      <c r="H30" s="11">
        <v>7659</v>
      </c>
      <c r="I30" s="11" t="s">
        <v>306</v>
      </c>
      <c r="J30" s="11">
        <v>6432</v>
      </c>
      <c r="K30" s="11" t="s">
        <v>306</v>
      </c>
      <c r="L30" s="11">
        <v>9995</v>
      </c>
      <c r="M30" s="11">
        <v>1554</v>
      </c>
      <c r="N30" s="10" t="s">
        <v>202</v>
      </c>
    </row>
    <row r="31" spans="1:14" x14ac:dyDescent="0.3">
      <c r="A31" s="9" t="s">
        <v>147</v>
      </c>
      <c r="B31" s="8">
        <v>3406</v>
      </c>
      <c r="C31" s="8" t="s">
        <v>306</v>
      </c>
      <c r="D31" s="8">
        <v>3516</v>
      </c>
      <c r="E31" s="8" t="s">
        <v>306</v>
      </c>
      <c r="F31" s="8">
        <v>3732</v>
      </c>
      <c r="G31" s="8" t="s">
        <v>306</v>
      </c>
      <c r="H31" s="8">
        <v>4769</v>
      </c>
      <c r="I31" s="8" t="s">
        <v>306</v>
      </c>
      <c r="J31" s="8">
        <v>4236</v>
      </c>
      <c r="K31" s="8" t="s">
        <v>306</v>
      </c>
      <c r="L31" s="8">
        <v>9925</v>
      </c>
      <c r="M31" s="8">
        <v>2343</v>
      </c>
      <c r="N31" s="6" t="s">
        <v>202</v>
      </c>
    </row>
    <row r="32" spans="1:14" x14ac:dyDescent="0.3">
      <c r="A32" s="12" t="s">
        <v>146</v>
      </c>
      <c r="B32" s="11">
        <v>6524</v>
      </c>
      <c r="C32" s="11" t="s">
        <v>306</v>
      </c>
      <c r="D32" s="47">
        <v>7620</v>
      </c>
      <c r="E32" s="47" t="s">
        <v>306</v>
      </c>
      <c r="F32" s="11"/>
      <c r="G32" s="11"/>
      <c r="H32" s="47">
        <v>8207</v>
      </c>
      <c r="I32" s="47" t="s">
        <v>306</v>
      </c>
      <c r="J32" s="47">
        <v>7597</v>
      </c>
      <c r="K32" s="47" t="s">
        <v>306</v>
      </c>
      <c r="L32" s="47">
        <v>9906</v>
      </c>
      <c r="M32" s="47">
        <v>1304</v>
      </c>
      <c r="N32" s="47" t="s">
        <v>202</v>
      </c>
    </row>
    <row r="33" spans="1:14" x14ac:dyDescent="0.3">
      <c r="A33" s="9" t="s">
        <v>145</v>
      </c>
      <c r="B33" s="8">
        <v>5764</v>
      </c>
      <c r="C33" s="8" t="s">
        <v>306</v>
      </c>
      <c r="D33" s="8">
        <v>6036</v>
      </c>
      <c r="E33" s="8" t="s">
        <v>306</v>
      </c>
      <c r="F33" s="8">
        <v>5090</v>
      </c>
      <c r="G33" s="8" t="s">
        <v>306</v>
      </c>
      <c r="H33" s="8">
        <v>5505</v>
      </c>
      <c r="I33" s="8" t="s">
        <v>306</v>
      </c>
      <c r="J33" s="8">
        <v>5068</v>
      </c>
      <c r="K33" s="8" t="s">
        <v>306</v>
      </c>
      <c r="L33" s="8">
        <v>9061</v>
      </c>
      <c r="M33" s="8">
        <v>1788</v>
      </c>
      <c r="N33" s="6" t="s">
        <v>202</v>
      </c>
    </row>
    <row r="34" spans="1:14" x14ac:dyDescent="0.3">
      <c r="A34" s="12" t="s">
        <v>144</v>
      </c>
      <c r="B34" s="11">
        <v>4423</v>
      </c>
      <c r="C34" s="11" t="s">
        <v>306</v>
      </c>
      <c r="D34" s="11">
        <v>3926</v>
      </c>
      <c r="E34" s="11" t="s">
        <v>306</v>
      </c>
      <c r="F34" s="11">
        <v>4104</v>
      </c>
      <c r="G34" s="11" t="s">
        <v>306</v>
      </c>
      <c r="H34" s="11">
        <v>3930</v>
      </c>
      <c r="I34" s="11" t="s">
        <v>306</v>
      </c>
      <c r="J34" s="11">
        <v>3636</v>
      </c>
      <c r="K34" s="11" t="s">
        <v>306</v>
      </c>
      <c r="L34" s="11">
        <v>8740</v>
      </c>
      <c r="M34" s="11">
        <v>2404</v>
      </c>
      <c r="N34" s="10" t="s">
        <v>202</v>
      </c>
    </row>
    <row r="35" spans="1:14" x14ac:dyDescent="0.3">
      <c r="A35" s="9" t="s">
        <v>143</v>
      </c>
      <c r="B35" s="45">
        <v>6418</v>
      </c>
      <c r="C35" s="45" t="s">
        <v>306</v>
      </c>
      <c r="D35" s="45">
        <v>7357</v>
      </c>
      <c r="E35" s="45" t="s">
        <v>306</v>
      </c>
      <c r="F35" s="45">
        <v>7181</v>
      </c>
      <c r="G35" s="45" t="s">
        <v>306</v>
      </c>
      <c r="H35" s="45">
        <v>8319</v>
      </c>
      <c r="I35" s="45" t="s">
        <v>306</v>
      </c>
      <c r="J35" s="8"/>
      <c r="K35" s="8" t="s">
        <v>306</v>
      </c>
      <c r="L35" s="8">
        <v>8521</v>
      </c>
      <c r="M35" s="8">
        <v>0</v>
      </c>
      <c r="N35" s="6" t="s">
        <v>202</v>
      </c>
    </row>
    <row r="36" spans="1:14" x14ac:dyDescent="0.3">
      <c r="A36" s="12" t="s">
        <v>142</v>
      </c>
      <c r="B36" s="11">
        <v>4591</v>
      </c>
      <c r="C36" s="11" t="s">
        <v>306</v>
      </c>
      <c r="D36" s="11">
        <v>4437</v>
      </c>
      <c r="E36" s="11" t="s">
        <v>306</v>
      </c>
      <c r="F36" s="11">
        <v>5813</v>
      </c>
      <c r="G36" s="11" t="s">
        <v>306</v>
      </c>
      <c r="H36" s="11">
        <v>5014</v>
      </c>
      <c r="I36" s="11" t="s">
        <v>306</v>
      </c>
      <c r="J36" s="11">
        <v>4441</v>
      </c>
      <c r="K36" s="11" t="s">
        <v>306</v>
      </c>
      <c r="L36" s="11">
        <v>8492</v>
      </c>
      <c r="M36" s="11">
        <v>1912</v>
      </c>
      <c r="N36" s="10" t="s">
        <v>202</v>
      </c>
    </row>
    <row r="37" spans="1:14" x14ac:dyDescent="0.3">
      <c r="A37" s="9" t="s">
        <v>141</v>
      </c>
      <c r="B37" s="8">
        <v>4820</v>
      </c>
      <c r="C37" s="8" t="s">
        <v>306</v>
      </c>
      <c r="D37" s="8">
        <v>4520</v>
      </c>
      <c r="E37" s="8" t="s">
        <v>306</v>
      </c>
      <c r="F37" s="8">
        <v>4551</v>
      </c>
      <c r="G37" s="8" t="s">
        <v>306</v>
      </c>
      <c r="H37" s="8">
        <v>4262</v>
      </c>
      <c r="I37" s="8" t="s">
        <v>306</v>
      </c>
      <c r="J37" s="7">
        <v>5051</v>
      </c>
      <c r="K37" s="7" t="s">
        <v>306</v>
      </c>
      <c r="L37" s="7">
        <v>8299</v>
      </c>
      <c r="M37" s="7">
        <v>1643</v>
      </c>
      <c r="N37" s="7" t="s">
        <v>202</v>
      </c>
    </row>
    <row r="38" spans="1:14" x14ac:dyDescent="0.3">
      <c r="A38" s="12" t="s">
        <v>140</v>
      </c>
      <c r="B38" s="11">
        <v>5401</v>
      </c>
      <c r="C38" s="11" t="s">
        <v>306</v>
      </c>
      <c r="D38" s="11">
        <v>5164</v>
      </c>
      <c r="E38" s="11" t="s">
        <v>306</v>
      </c>
      <c r="F38" s="11">
        <v>5996</v>
      </c>
      <c r="G38" s="11" t="s">
        <v>306</v>
      </c>
      <c r="H38" s="11">
        <v>5255</v>
      </c>
      <c r="I38" s="11" t="s">
        <v>306</v>
      </c>
      <c r="J38" s="47">
        <v>4107</v>
      </c>
      <c r="K38" s="47" t="s">
        <v>306</v>
      </c>
      <c r="L38" s="47">
        <v>8181</v>
      </c>
      <c r="M38" s="47">
        <v>1992</v>
      </c>
      <c r="N38" s="47" t="s">
        <v>202</v>
      </c>
    </row>
    <row r="39" spans="1:14" x14ac:dyDescent="0.3">
      <c r="A39" s="9" t="s">
        <v>139</v>
      </c>
      <c r="B39" s="8">
        <v>9787</v>
      </c>
      <c r="C39" s="8" t="s">
        <v>306</v>
      </c>
      <c r="D39" s="8">
        <v>9310</v>
      </c>
      <c r="E39" s="8" t="s">
        <v>306</v>
      </c>
      <c r="F39" s="8">
        <v>9707</v>
      </c>
      <c r="G39" s="8" t="s">
        <v>306</v>
      </c>
      <c r="H39" s="8">
        <v>10943</v>
      </c>
      <c r="I39" s="8" t="s">
        <v>306</v>
      </c>
      <c r="J39" s="8">
        <v>11773</v>
      </c>
      <c r="K39" s="8" t="s">
        <v>306</v>
      </c>
      <c r="L39" s="8">
        <v>7205</v>
      </c>
      <c r="M39" s="8">
        <v>612</v>
      </c>
      <c r="N39" s="6" t="s">
        <v>202</v>
      </c>
    </row>
    <row r="40" spans="1:14" x14ac:dyDescent="0.3">
      <c r="A40" s="12" t="s">
        <v>138</v>
      </c>
      <c r="B40" s="11">
        <v>5096</v>
      </c>
      <c r="C40" s="11" t="s">
        <v>306</v>
      </c>
      <c r="D40" s="11">
        <v>4769</v>
      </c>
      <c r="E40" s="11" t="s">
        <v>306</v>
      </c>
      <c r="F40" s="11">
        <v>4746</v>
      </c>
      <c r="G40" s="11" t="s">
        <v>306</v>
      </c>
      <c r="H40" s="11">
        <v>4925</v>
      </c>
      <c r="I40" s="11" t="s">
        <v>306</v>
      </c>
      <c r="J40" s="11">
        <v>5564</v>
      </c>
      <c r="K40" s="11" t="s">
        <v>306</v>
      </c>
      <c r="L40" s="11">
        <v>7011</v>
      </c>
      <c r="M40" s="11">
        <v>1260</v>
      </c>
      <c r="N40" s="10" t="s">
        <v>202</v>
      </c>
    </row>
    <row r="41" spans="1:14" x14ac:dyDescent="0.3">
      <c r="A41" s="9" t="s">
        <v>137</v>
      </c>
      <c r="B41" s="8">
        <v>6592</v>
      </c>
      <c r="C41" s="8" t="s">
        <v>306</v>
      </c>
      <c r="D41" s="8">
        <v>7210</v>
      </c>
      <c r="E41" s="8" t="s">
        <v>306</v>
      </c>
      <c r="F41" s="8">
        <v>7088</v>
      </c>
      <c r="G41" s="8" t="s">
        <v>306</v>
      </c>
      <c r="H41" s="8">
        <v>7847</v>
      </c>
      <c r="I41" s="8" t="s">
        <v>306</v>
      </c>
      <c r="J41" s="8">
        <v>16086</v>
      </c>
      <c r="K41" s="8" t="s">
        <v>306</v>
      </c>
      <c r="L41" s="8">
        <v>6724</v>
      </c>
      <c r="M41" s="8">
        <v>418</v>
      </c>
      <c r="N41" s="6" t="s">
        <v>202</v>
      </c>
    </row>
    <row r="42" spans="1:14" x14ac:dyDescent="0.3">
      <c r="A42" s="12" t="s">
        <v>136</v>
      </c>
      <c r="B42" s="11">
        <v>6047</v>
      </c>
      <c r="C42" s="11" t="s">
        <v>306</v>
      </c>
      <c r="D42" s="11">
        <v>6148</v>
      </c>
      <c r="E42" s="11" t="s">
        <v>306</v>
      </c>
      <c r="F42" s="11">
        <v>5981</v>
      </c>
      <c r="G42" s="11" t="s">
        <v>306</v>
      </c>
      <c r="H42" s="11">
        <v>6871</v>
      </c>
      <c r="I42" s="11" t="s">
        <v>306</v>
      </c>
      <c r="J42" s="11">
        <v>7231</v>
      </c>
      <c r="K42" s="11" t="s">
        <v>306</v>
      </c>
      <c r="L42" s="11">
        <v>6457</v>
      </c>
      <c r="M42" s="11">
        <v>893</v>
      </c>
      <c r="N42" s="10" t="s">
        <v>202</v>
      </c>
    </row>
    <row r="43" spans="1:14" x14ac:dyDescent="0.3">
      <c r="A43" s="9" t="s">
        <v>135</v>
      </c>
      <c r="B43" s="8">
        <v>22382</v>
      </c>
      <c r="C43" s="8" t="s">
        <v>306</v>
      </c>
      <c r="D43" s="8">
        <v>30695</v>
      </c>
      <c r="E43" s="8" t="s">
        <v>306</v>
      </c>
      <c r="F43" s="8">
        <v>27725</v>
      </c>
      <c r="G43" s="8" t="s">
        <v>306</v>
      </c>
      <c r="H43" s="8">
        <v>19107</v>
      </c>
      <c r="I43" s="8" t="s">
        <v>306</v>
      </c>
      <c r="J43" s="8">
        <v>23351</v>
      </c>
      <c r="K43" s="8" t="s">
        <v>306</v>
      </c>
      <c r="L43" s="8">
        <v>5651</v>
      </c>
      <c r="M43" s="8">
        <v>242</v>
      </c>
      <c r="N43" s="6" t="s">
        <v>202</v>
      </c>
    </row>
    <row r="44" spans="1:14" x14ac:dyDescent="0.3">
      <c r="A44" s="12" t="s">
        <v>134</v>
      </c>
      <c r="B44" s="11">
        <v>3675</v>
      </c>
      <c r="C44" s="11" t="s">
        <v>306</v>
      </c>
      <c r="D44" s="11">
        <v>3573</v>
      </c>
      <c r="E44" s="11" t="s">
        <v>306</v>
      </c>
      <c r="F44" s="11">
        <v>3741</v>
      </c>
      <c r="G44" s="11" t="s">
        <v>306</v>
      </c>
      <c r="H44" s="11">
        <v>4807</v>
      </c>
      <c r="I44" s="11" t="s">
        <v>306</v>
      </c>
      <c r="J44" s="11">
        <v>4415</v>
      </c>
      <c r="K44" s="11" t="s">
        <v>306</v>
      </c>
      <c r="L44" s="11">
        <v>5559</v>
      </c>
      <c r="M44" s="11">
        <v>1259</v>
      </c>
      <c r="N44" s="10" t="s">
        <v>202</v>
      </c>
    </row>
    <row r="45" spans="1:14" x14ac:dyDescent="0.3">
      <c r="A45" s="9" t="s">
        <v>133</v>
      </c>
      <c r="B45" s="8">
        <v>5320</v>
      </c>
      <c r="C45" s="8" t="s">
        <v>306</v>
      </c>
      <c r="D45" s="8">
        <v>5493</v>
      </c>
      <c r="E45" s="8" t="s">
        <v>306</v>
      </c>
      <c r="F45" s="8">
        <v>5675</v>
      </c>
      <c r="G45" s="8" t="s">
        <v>306</v>
      </c>
      <c r="H45" s="8"/>
      <c r="I45" s="8"/>
      <c r="J45" s="8">
        <v>5747</v>
      </c>
      <c r="K45" s="8" t="s">
        <v>306</v>
      </c>
      <c r="L45" s="8">
        <v>5195</v>
      </c>
      <c r="M45" s="8">
        <v>904</v>
      </c>
      <c r="N45" s="6" t="s">
        <v>202</v>
      </c>
    </row>
    <row r="46" spans="1:14" x14ac:dyDescent="0.3">
      <c r="A46" s="12" t="s">
        <v>132</v>
      </c>
      <c r="B46" s="11">
        <v>4314</v>
      </c>
      <c r="C46" s="11" t="s">
        <v>306</v>
      </c>
      <c r="D46" s="11">
        <v>4090</v>
      </c>
      <c r="E46" s="11" t="s">
        <v>306</v>
      </c>
      <c r="F46" s="11">
        <v>4611</v>
      </c>
      <c r="G46" s="11" t="s">
        <v>306</v>
      </c>
      <c r="H46" s="11">
        <v>5415</v>
      </c>
      <c r="I46" s="11" t="s">
        <v>306</v>
      </c>
      <c r="J46" s="11">
        <v>4659</v>
      </c>
      <c r="K46" s="11" t="s">
        <v>306</v>
      </c>
      <c r="L46" s="11">
        <v>3611</v>
      </c>
      <c r="M46" s="11">
        <v>775</v>
      </c>
      <c r="N46" s="10" t="s">
        <v>202</v>
      </c>
    </row>
    <row r="47" spans="1:14" x14ac:dyDescent="0.3">
      <c r="A47" s="9" t="s">
        <v>131</v>
      </c>
      <c r="B47" s="8">
        <v>4877</v>
      </c>
      <c r="C47" s="8" t="s">
        <v>306</v>
      </c>
      <c r="D47" s="8">
        <v>4563</v>
      </c>
      <c r="E47" s="8" t="s">
        <v>306</v>
      </c>
      <c r="F47" s="8">
        <v>4465</v>
      </c>
      <c r="G47" s="8" t="s">
        <v>306</v>
      </c>
      <c r="H47" s="8">
        <v>5281</v>
      </c>
      <c r="I47" s="8" t="s">
        <v>306</v>
      </c>
      <c r="J47" s="8">
        <v>4018</v>
      </c>
      <c r="K47" s="8" t="s">
        <v>306</v>
      </c>
      <c r="L47" s="8">
        <v>3548</v>
      </c>
      <c r="M47" s="8">
        <v>883</v>
      </c>
      <c r="N47" s="6" t="s">
        <v>202</v>
      </c>
    </row>
    <row r="48" spans="1:14" x14ac:dyDescent="0.3">
      <c r="A48" s="12" t="s">
        <v>130</v>
      </c>
      <c r="B48" s="11">
        <v>8165</v>
      </c>
      <c r="C48" s="11" t="s">
        <v>306</v>
      </c>
      <c r="D48" s="11">
        <v>7605</v>
      </c>
      <c r="E48" s="11" t="s">
        <v>306</v>
      </c>
      <c r="F48" s="11">
        <v>17887</v>
      </c>
      <c r="G48" s="11" t="s">
        <v>306</v>
      </c>
      <c r="H48" s="11">
        <v>6094</v>
      </c>
      <c r="I48" s="11" t="s">
        <v>306</v>
      </c>
      <c r="J48" s="11">
        <v>5648</v>
      </c>
      <c r="K48" s="11" t="s">
        <v>306</v>
      </c>
      <c r="L48" s="11">
        <v>3468</v>
      </c>
      <c r="M48" s="11">
        <v>614</v>
      </c>
      <c r="N48" s="10" t="s">
        <v>202</v>
      </c>
    </row>
    <row r="49" spans="1:14" x14ac:dyDescent="0.3">
      <c r="A49" s="9" t="s">
        <v>129</v>
      </c>
      <c r="B49" s="8">
        <v>9047</v>
      </c>
      <c r="C49" s="8" t="s">
        <v>306</v>
      </c>
      <c r="D49" s="8">
        <v>9278</v>
      </c>
      <c r="E49" s="8" t="s">
        <v>306</v>
      </c>
      <c r="F49" s="8">
        <v>8774</v>
      </c>
      <c r="G49" s="8" t="s">
        <v>306</v>
      </c>
      <c r="H49" s="8">
        <v>10227</v>
      </c>
      <c r="I49" s="8" t="s">
        <v>306</v>
      </c>
      <c r="J49" s="8">
        <v>9805</v>
      </c>
      <c r="K49" s="8" t="s">
        <v>306</v>
      </c>
      <c r="L49" s="8">
        <v>2863</v>
      </c>
      <c r="M49" s="8">
        <v>292</v>
      </c>
      <c r="N49" s="6" t="s">
        <v>202</v>
      </c>
    </row>
    <row r="50" spans="1:14" x14ac:dyDescent="0.3">
      <c r="A50" s="12" t="s">
        <v>128</v>
      </c>
      <c r="B50" s="11">
        <v>4642</v>
      </c>
      <c r="C50" s="11" t="s">
        <v>306</v>
      </c>
      <c r="D50" s="11">
        <v>3874</v>
      </c>
      <c r="E50" s="11" t="s">
        <v>306</v>
      </c>
      <c r="F50" s="11">
        <v>3435</v>
      </c>
      <c r="G50" s="11" t="s">
        <v>306</v>
      </c>
      <c r="H50" s="11">
        <v>4870</v>
      </c>
      <c r="I50" s="11" t="s">
        <v>306</v>
      </c>
      <c r="J50" s="11">
        <v>4497</v>
      </c>
      <c r="K50" s="11" t="s">
        <v>306</v>
      </c>
      <c r="L50" s="11">
        <v>2833</v>
      </c>
      <c r="M50" s="11">
        <v>630</v>
      </c>
      <c r="N50" s="10" t="s">
        <v>202</v>
      </c>
    </row>
    <row r="51" spans="1:14" x14ac:dyDescent="0.3">
      <c r="A51" s="9" t="s">
        <v>127</v>
      </c>
      <c r="B51" s="7">
        <v>7028</v>
      </c>
      <c r="C51" s="7" t="s">
        <v>306</v>
      </c>
      <c r="D51" s="7">
        <v>5709</v>
      </c>
      <c r="E51" s="7" t="s">
        <v>306</v>
      </c>
      <c r="F51" s="7">
        <v>5538</v>
      </c>
      <c r="G51" s="7" t="s">
        <v>306</v>
      </c>
      <c r="H51" s="7">
        <v>6558</v>
      </c>
      <c r="I51" s="7" t="s">
        <v>306</v>
      </c>
      <c r="J51" s="7">
        <v>6382</v>
      </c>
      <c r="K51" s="7" t="s">
        <v>306</v>
      </c>
      <c r="L51" s="7">
        <v>2821</v>
      </c>
      <c r="M51" s="7">
        <v>442</v>
      </c>
      <c r="N51" s="7" t="s">
        <v>202</v>
      </c>
    </row>
    <row r="52" spans="1:14" x14ac:dyDescent="0.3">
      <c r="A52" s="12" t="s">
        <v>126</v>
      </c>
      <c r="B52" s="11">
        <v>1186</v>
      </c>
      <c r="C52" s="11" t="s">
        <v>307</v>
      </c>
      <c r="D52" s="11"/>
      <c r="E52" s="11" t="s">
        <v>308</v>
      </c>
      <c r="F52" s="11">
        <v>2272</v>
      </c>
      <c r="G52" s="11" t="s">
        <v>306</v>
      </c>
      <c r="H52" s="11"/>
      <c r="I52" s="11" t="s">
        <v>308</v>
      </c>
      <c r="J52" s="4">
        <v>38095</v>
      </c>
      <c r="K52" s="4" t="s">
        <v>306</v>
      </c>
      <c r="L52" s="4">
        <v>2819</v>
      </c>
      <c r="M52" s="4">
        <v>74</v>
      </c>
      <c r="N52" s="4" t="s">
        <v>202</v>
      </c>
    </row>
    <row r="53" spans="1:14" x14ac:dyDescent="0.3">
      <c r="A53" s="9" t="s">
        <v>125</v>
      </c>
      <c r="B53" s="8">
        <v>2744</v>
      </c>
      <c r="C53" s="8" t="s">
        <v>306</v>
      </c>
      <c r="D53" s="8">
        <v>3252</v>
      </c>
      <c r="E53" s="8" t="s">
        <v>306</v>
      </c>
      <c r="F53" s="8">
        <v>2913</v>
      </c>
      <c r="G53" s="8" t="s">
        <v>306</v>
      </c>
      <c r="H53" s="8">
        <v>3336</v>
      </c>
      <c r="I53" s="8" t="s">
        <v>306</v>
      </c>
      <c r="J53" s="8">
        <v>3121</v>
      </c>
      <c r="K53" s="8" t="s">
        <v>306</v>
      </c>
      <c r="L53" s="8">
        <v>2812</v>
      </c>
      <c r="M53" s="8">
        <v>901</v>
      </c>
      <c r="N53" s="6" t="s">
        <v>202</v>
      </c>
    </row>
    <row r="54" spans="1:14" x14ac:dyDescent="0.3">
      <c r="A54" s="12" t="s">
        <v>124</v>
      </c>
      <c r="B54" s="11">
        <v>10053</v>
      </c>
      <c r="C54" s="11" t="s">
        <v>306</v>
      </c>
      <c r="D54" s="11">
        <v>10948</v>
      </c>
      <c r="E54" s="11" t="s">
        <v>306</v>
      </c>
      <c r="F54" s="11">
        <v>9284</v>
      </c>
      <c r="G54" s="11" t="s">
        <v>306</v>
      </c>
      <c r="H54" s="11">
        <v>11000</v>
      </c>
      <c r="I54" s="11" t="s">
        <v>306</v>
      </c>
      <c r="J54" s="4">
        <v>10119</v>
      </c>
      <c r="K54" s="4" t="s">
        <v>306</v>
      </c>
      <c r="L54" s="4">
        <v>2803</v>
      </c>
      <c r="M54" s="4">
        <v>277</v>
      </c>
      <c r="N54" s="4" t="s">
        <v>202</v>
      </c>
    </row>
    <row r="55" spans="1:14" x14ac:dyDescent="0.3">
      <c r="A55" s="9" t="s">
        <v>123</v>
      </c>
      <c r="B55" s="8">
        <v>3862</v>
      </c>
      <c r="C55" s="8" t="s">
        <v>306</v>
      </c>
      <c r="D55" s="8">
        <v>6493</v>
      </c>
      <c r="E55" s="8" t="s">
        <v>306</v>
      </c>
      <c r="F55" s="8">
        <v>6920</v>
      </c>
      <c r="G55" s="8" t="s">
        <v>306</v>
      </c>
      <c r="H55" s="8">
        <v>7199</v>
      </c>
      <c r="I55" s="8" t="s">
        <v>306</v>
      </c>
      <c r="J55" s="8">
        <v>6908</v>
      </c>
      <c r="K55" s="8" t="s">
        <v>306</v>
      </c>
      <c r="L55" s="8">
        <v>2556</v>
      </c>
      <c r="M55" s="8">
        <v>370</v>
      </c>
      <c r="N55" s="6" t="s">
        <v>202</v>
      </c>
    </row>
    <row r="56" spans="1:14" x14ac:dyDescent="0.3">
      <c r="A56" s="12" t="s">
        <v>122</v>
      </c>
      <c r="B56" s="11">
        <v>586</v>
      </c>
      <c r="C56" s="11" t="s">
        <v>309</v>
      </c>
      <c r="D56" s="11">
        <v>1215</v>
      </c>
      <c r="E56" s="11" t="s">
        <v>309</v>
      </c>
      <c r="F56" s="11">
        <v>116</v>
      </c>
      <c r="G56" s="11" t="s">
        <v>309</v>
      </c>
      <c r="H56" s="47">
        <v>8333</v>
      </c>
      <c r="I56" s="47" t="s">
        <v>306</v>
      </c>
      <c r="J56" s="4">
        <v>4670</v>
      </c>
      <c r="K56" s="4" t="s">
        <v>306</v>
      </c>
      <c r="L56" s="4">
        <v>2531</v>
      </c>
      <c r="M56" s="4">
        <v>542</v>
      </c>
      <c r="N56" s="4" t="s">
        <v>202</v>
      </c>
    </row>
    <row r="57" spans="1:14" x14ac:dyDescent="0.3">
      <c r="A57" s="9" t="s">
        <v>121</v>
      </c>
      <c r="B57" s="7">
        <v>5806</v>
      </c>
      <c r="C57" s="7" t="s">
        <v>306</v>
      </c>
      <c r="D57" s="8"/>
      <c r="E57" s="8"/>
      <c r="F57" s="8"/>
      <c r="G57" s="8"/>
      <c r="H57" s="7">
        <v>5296</v>
      </c>
      <c r="I57" s="7" t="s">
        <v>306</v>
      </c>
      <c r="J57" s="7">
        <v>14233</v>
      </c>
      <c r="K57" s="7" t="s">
        <v>306</v>
      </c>
      <c r="L57" s="7">
        <v>2263</v>
      </c>
      <c r="M57" s="7">
        <v>159</v>
      </c>
      <c r="N57" s="7" t="s">
        <v>202</v>
      </c>
    </row>
    <row r="58" spans="1:14" x14ac:dyDescent="0.3">
      <c r="A58" s="12" t="s">
        <v>120</v>
      </c>
      <c r="B58" s="11">
        <v>4202</v>
      </c>
      <c r="C58" s="11" t="s">
        <v>306</v>
      </c>
      <c r="D58" s="11">
        <v>4040</v>
      </c>
      <c r="E58" s="11" t="s">
        <v>306</v>
      </c>
      <c r="F58" s="47">
        <v>4470</v>
      </c>
      <c r="G58" s="47" t="s">
        <v>306</v>
      </c>
      <c r="H58" s="47">
        <v>5799</v>
      </c>
      <c r="I58" s="47" t="s">
        <v>306</v>
      </c>
      <c r="J58" s="47">
        <v>5517</v>
      </c>
      <c r="K58" s="47" t="s">
        <v>306</v>
      </c>
      <c r="L58" s="47">
        <v>2113</v>
      </c>
      <c r="M58" s="47">
        <v>383</v>
      </c>
      <c r="N58" s="47" t="s">
        <v>202</v>
      </c>
    </row>
    <row r="59" spans="1:14" x14ac:dyDescent="0.3">
      <c r="A59" s="9" t="s">
        <v>119</v>
      </c>
      <c r="B59" s="8">
        <v>13473</v>
      </c>
      <c r="C59" s="8" t="s">
        <v>306</v>
      </c>
      <c r="D59" s="8">
        <v>11696</v>
      </c>
      <c r="E59" s="8" t="s">
        <v>306</v>
      </c>
      <c r="F59" s="8">
        <v>15323</v>
      </c>
      <c r="G59" s="8" t="s">
        <v>306</v>
      </c>
      <c r="H59" s="8">
        <v>11315</v>
      </c>
      <c r="I59" s="8" t="s">
        <v>306</v>
      </c>
      <c r="J59" s="8">
        <v>12265</v>
      </c>
      <c r="K59" s="8" t="s">
        <v>306</v>
      </c>
      <c r="L59" s="8">
        <v>2036</v>
      </c>
      <c r="M59" s="8">
        <v>166</v>
      </c>
      <c r="N59" s="6" t="s">
        <v>202</v>
      </c>
    </row>
    <row r="60" spans="1:14" x14ac:dyDescent="0.3">
      <c r="A60" s="12" t="s">
        <v>118</v>
      </c>
      <c r="B60" s="11">
        <v>10491</v>
      </c>
      <c r="C60" s="11" t="s">
        <v>306</v>
      </c>
      <c r="D60" s="11">
        <v>10034</v>
      </c>
      <c r="E60" s="11" t="s">
        <v>306</v>
      </c>
      <c r="F60" s="11">
        <v>10339</v>
      </c>
      <c r="G60" s="11" t="s">
        <v>306</v>
      </c>
      <c r="H60" s="47">
        <v>9556</v>
      </c>
      <c r="I60" s="47" t="s">
        <v>306</v>
      </c>
      <c r="J60" s="47">
        <v>8012</v>
      </c>
      <c r="K60" s="47" t="s">
        <v>306</v>
      </c>
      <c r="L60" s="47">
        <v>1979</v>
      </c>
      <c r="M60" s="47">
        <v>247</v>
      </c>
      <c r="N60" s="47" t="s">
        <v>202</v>
      </c>
    </row>
    <row r="61" spans="1:14" x14ac:dyDescent="0.3">
      <c r="A61" s="9" t="s">
        <v>117</v>
      </c>
      <c r="B61" s="8">
        <v>6702</v>
      </c>
      <c r="C61" s="8" t="s">
        <v>306</v>
      </c>
      <c r="D61" s="8">
        <v>5385</v>
      </c>
      <c r="E61" s="8" t="s">
        <v>306</v>
      </c>
      <c r="F61" s="8">
        <v>5371</v>
      </c>
      <c r="G61" s="8" t="s">
        <v>306</v>
      </c>
      <c r="H61" s="8">
        <v>6715</v>
      </c>
      <c r="I61" s="8" t="s">
        <v>306</v>
      </c>
      <c r="J61" s="8">
        <v>6355</v>
      </c>
      <c r="K61" s="8" t="s">
        <v>306</v>
      </c>
      <c r="L61" s="8">
        <v>1824</v>
      </c>
      <c r="M61" s="8">
        <v>287</v>
      </c>
      <c r="N61" s="6" t="s">
        <v>202</v>
      </c>
    </row>
    <row r="62" spans="1:14" x14ac:dyDescent="0.3">
      <c r="A62" s="12" t="s">
        <v>116</v>
      </c>
      <c r="B62" s="11">
        <v>4482</v>
      </c>
      <c r="C62" s="11" t="s">
        <v>306</v>
      </c>
      <c r="D62" s="11">
        <v>3477</v>
      </c>
      <c r="E62" s="11" t="s">
        <v>306</v>
      </c>
      <c r="F62" s="11">
        <v>7694</v>
      </c>
      <c r="G62" s="11" t="s">
        <v>306</v>
      </c>
      <c r="H62" s="11">
        <v>4633</v>
      </c>
      <c r="I62" s="11" t="s">
        <v>306</v>
      </c>
      <c r="J62" s="11">
        <v>3117</v>
      </c>
      <c r="K62" s="11" t="s">
        <v>306</v>
      </c>
      <c r="L62" s="11">
        <v>1705</v>
      </c>
      <c r="M62" s="11">
        <v>547</v>
      </c>
      <c r="N62" s="10" t="s">
        <v>202</v>
      </c>
    </row>
    <row r="63" spans="1:14" x14ac:dyDescent="0.3">
      <c r="A63" s="9" t="s">
        <v>115</v>
      </c>
      <c r="B63" s="8">
        <v>18000</v>
      </c>
      <c r="C63" s="8" t="s">
        <v>306</v>
      </c>
      <c r="D63" s="8">
        <v>8000</v>
      </c>
      <c r="E63" s="8" t="s">
        <v>306</v>
      </c>
      <c r="F63" s="8">
        <v>9725</v>
      </c>
      <c r="G63" s="8" t="s">
        <v>306</v>
      </c>
      <c r="H63" s="8">
        <v>8655</v>
      </c>
      <c r="I63" s="8" t="s">
        <v>306</v>
      </c>
      <c r="J63" s="7">
        <v>8618</v>
      </c>
      <c r="K63" s="7" t="s">
        <v>306</v>
      </c>
      <c r="L63" s="7">
        <v>1603</v>
      </c>
      <c r="M63" s="7">
        <v>186</v>
      </c>
      <c r="N63" s="7" t="s">
        <v>202</v>
      </c>
    </row>
    <row r="64" spans="1:14" x14ac:dyDescent="0.3">
      <c r="A64" s="12" t="s">
        <v>114</v>
      </c>
      <c r="B64" s="11">
        <v>2438</v>
      </c>
      <c r="C64" s="11" t="s">
        <v>306</v>
      </c>
      <c r="D64" s="11">
        <v>2864</v>
      </c>
      <c r="E64" s="11" t="s">
        <v>306</v>
      </c>
      <c r="F64" s="11">
        <v>3114</v>
      </c>
      <c r="G64" s="11" t="s">
        <v>306</v>
      </c>
      <c r="H64" s="11">
        <v>3679</v>
      </c>
      <c r="I64" s="11" t="s">
        <v>306</v>
      </c>
      <c r="J64" s="4">
        <v>5439</v>
      </c>
      <c r="K64" s="4" t="s">
        <v>306</v>
      </c>
      <c r="L64" s="4">
        <v>1572</v>
      </c>
      <c r="M64" s="4">
        <v>289</v>
      </c>
      <c r="N64" s="4" t="s">
        <v>202</v>
      </c>
    </row>
    <row r="65" spans="1:14" x14ac:dyDescent="0.3">
      <c r="A65" s="9" t="s">
        <v>113</v>
      </c>
      <c r="B65" s="8"/>
      <c r="C65" s="8" t="s">
        <v>306</v>
      </c>
      <c r="D65" s="45">
        <v>7333</v>
      </c>
      <c r="E65" s="45" t="s">
        <v>306</v>
      </c>
      <c r="F65" s="45">
        <v>6833</v>
      </c>
      <c r="G65" s="45" t="s">
        <v>306</v>
      </c>
      <c r="H65" s="45">
        <v>7480</v>
      </c>
      <c r="I65" s="45" t="s">
        <v>306</v>
      </c>
      <c r="J65" s="45">
        <v>8343</v>
      </c>
      <c r="K65" s="45" t="s">
        <v>306</v>
      </c>
      <c r="L65" s="45">
        <v>1410</v>
      </c>
      <c r="M65" s="45">
        <v>169</v>
      </c>
      <c r="N65" s="45" t="s">
        <v>202</v>
      </c>
    </row>
    <row r="66" spans="1:14" x14ac:dyDescent="0.3">
      <c r="A66" s="12" t="s">
        <v>112</v>
      </c>
      <c r="B66" s="11">
        <v>7583</v>
      </c>
      <c r="C66" s="11" t="s">
        <v>306</v>
      </c>
      <c r="D66" s="11">
        <v>7293</v>
      </c>
      <c r="E66" s="11" t="s">
        <v>306</v>
      </c>
      <c r="F66" s="11">
        <v>8682</v>
      </c>
      <c r="G66" s="11" t="s">
        <v>306</v>
      </c>
      <c r="H66" s="11">
        <v>9414</v>
      </c>
      <c r="I66" s="11" t="s">
        <v>306</v>
      </c>
      <c r="J66" s="11">
        <v>11152</v>
      </c>
      <c r="K66" s="11" t="s">
        <v>306</v>
      </c>
      <c r="L66" s="11">
        <v>1394</v>
      </c>
      <c r="M66" s="11">
        <v>125</v>
      </c>
      <c r="N66" s="10" t="s">
        <v>202</v>
      </c>
    </row>
    <row r="67" spans="1:14" x14ac:dyDescent="0.3">
      <c r="A67" s="9" t="s">
        <v>111</v>
      </c>
      <c r="B67" s="8">
        <v>3552</v>
      </c>
      <c r="C67" s="8" t="s">
        <v>306</v>
      </c>
      <c r="D67" s="8">
        <v>3664</v>
      </c>
      <c r="E67" s="8" t="s">
        <v>306</v>
      </c>
      <c r="F67" s="8">
        <v>4239</v>
      </c>
      <c r="G67" s="8" t="s">
        <v>306</v>
      </c>
      <c r="H67" s="8">
        <v>4224</v>
      </c>
      <c r="I67" s="8" t="s">
        <v>306</v>
      </c>
      <c r="J67" s="8">
        <v>4730</v>
      </c>
      <c r="K67" s="8" t="s">
        <v>306</v>
      </c>
      <c r="L67" s="8">
        <v>1334</v>
      </c>
      <c r="M67" s="8">
        <v>282</v>
      </c>
      <c r="N67" s="6" t="s">
        <v>202</v>
      </c>
    </row>
    <row r="68" spans="1:14" x14ac:dyDescent="0.3">
      <c r="A68" s="12" t="s">
        <v>110</v>
      </c>
      <c r="B68" s="11">
        <v>7414</v>
      </c>
      <c r="C68" s="11" t="s">
        <v>306</v>
      </c>
      <c r="D68" s="11">
        <v>8081</v>
      </c>
      <c r="E68" s="11" t="s">
        <v>306</v>
      </c>
      <c r="F68" s="11">
        <v>7923</v>
      </c>
      <c r="G68" s="11" t="s">
        <v>306</v>
      </c>
      <c r="H68" s="11">
        <v>8125</v>
      </c>
      <c r="I68" s="11" t="s">
        <v>306</v>
      </c>
      <c r="J68" s="11">
        <v>8404</v>
      </c>
      <c r="K68" s="11" t="s">
        <v>306</v>
      </c>
      <c r="L68" s="11">
        <v>1311</v>
      </c>
      <c r="M68" s="11">
        <v>156</v>
      </c>
      <c r="N68" s="10" t="s">
        <v>202</v>
      </c>
    </row>
    <row r="69" spans="1:14" x14ac:dyDescent="0.3">
      <c r="A69" s="9" t="s">
        <v>109</v>
      </c>
      <c r="B69" s="45">
        <v>12817</v>
      </c>
      <c r="C69" s="45" t="s">
        <v>306</v>
      </c>
      <c r="D69" s="8">
        <v>13960</v>
      </c>
      <c r="E69" s="8" t="s">
        <v>306</v>
      </c>
      <c r="F69" s="8">
        <v>11735</v>
      </c>
      <c r="G69" s="8" t="s">
        <v>306</v>
      </c>
      <c r="H69" s="8">
        <v>28759</v>
      </c>
      <c r="I69" s="8" t="s">
        <v>306</v>
      </c>
      <c r="J69" s="8">
        <v>19509</v>
      </c>
      <c r="K69" s="8" t="s">
        <v>306</v>
      </c>
      <c r="L69" s="8">
        <v>1034</v>
      </c>
      <c r="M69" s="8">
        <v>53</v>
      </c>
      <c r="N69" s="6" t="s">
        <v>202</v>
      </c>
    </row>
    <row r="70" spans="1:14" x14ac:dyDescent="0.3">
      <c r="A70" s="12" t="s">
        <v>108</v>
      </c>
      <c r="B70" s="47">
        <v>6839</v>
      </c>
      <c r="C70" s="47" t="s">
        <v>306</v>
      </c>
      <c r="D70" s="47">
        <v>7345</v>
      </c>
      <c r="E70" s="47" t="s">
        <v>306</v>
      </c>
      <c r="F70" s="47">
        <v>6811</v>
      </c>
      <c r="G70" s="47" t="s">
        <v>306</v>
      </c>
      <c r="H70" s="47">
        <v>7477</v>
      </c>
      <c r="I70" s="47" t="s">
        <v>306</v>
      </c>
      <c r="J70" s="47">
        <v>8349</v>
      </c>
      <c r="K70" s="47" t="s">
        <v>306</v>
      </c>
      <c r="L70" s="47">
        <v>910</v>
      </c>
      <c r="M70" s="47">
        <v>109</v>
      </c>
      <c r="N70" s="47" t="s">
        <v>202</v>
      </c>
    </row>
    <row r="71" spans="1:14" x14ac:dyDescent="0.3">
      <c r="A71" s="9" t="s">
        <v>107</v>
      </c>
      <c r="B71" s="8">
        <v>14262</v>
      </c>
      <c r="C71" s="8" t="s">
        <v>306</v>
      </c>
      <c r="D71" s="8">
        <v>19276</v>
      </c>
      <c r="E71" s="8" t="s">
        <v>306</v>
      </c>
      <c r="F71" s="45">
        <v>16480</v>
      </c>
      <c r="G71" s="45" t="s">
        <v>306</v>
      </c>
      <c r="H71" s="8">
        <v>16441</v>
      </c>
      <c r="I71" s="8" t="s">
        <v>306</v>
      </c>
      <c r="J71" s="8">
        <v>16109</v>
      </c>
      <c r="K71" s="8" t="s">
        <v>306</v>
      </c>
      <c r="L71" s="8">
        <v>886</v>
      </c>
      <c r="M71" s="8">
        <v>55</v>
      </c>
      <c r="N71" s="6" t="s">
        <v>202</v>
      </c>
    </row>
    <row r="72" spans="1:14" x14ac:dyDescent="0.3">
      <c r="A72" s="12" t="s">
        <v>106</v>
      </c>
      <c r="B72" s="11">
        <v>9504</v>
      </c>
      <c r="C72" s="11" t="s">
        <v>306</v>
      </c>
      <c r="D72" s="47">
        <v>11742</v>
      </c>
      <c r="E72" s="47" t="s">
        <v>306</v>
      </c>
      <c r="F72" s="47">
        <v>10269</v>
      </c>
      <c r="G72" s="47" t="s">
        <v>306</v>
      </c>
      <c r="H72" s="11">
        <v>10817</v>
      </c>
      <c r="I72" s="11" t="s">
        <v>306</v>
      </c>
      <c r="J72" s="11">
        <v>12318</v>
      </c>
      <c r="K72" s="11" t="s">
        <v>306</v>
      </c>
      <c r="L72" s="11">
        <v>813</v>
      </c>
      <c r="M72" s="11">
        <v>66</v>
      </c>
      <c r="N72" s="10" t="s">
        <v>202</v>
      </c>
    </row>
    <row r="73" spans="1:14" x14ac:dyDescent="0.3">
      <c r="A73" s="9" t="s">
        <v>105</v>
      </c>
      <c r="B73" s="8">
        <v>5703</v>
      </c>
      <c r="C73" s="8" t="s">
        <v>306</v>
      </c>
      <c r="D73" s="8">
        <v>4875</v>
      </c>
      <c r="E73" s="8" t="s">
        <v>306</v>
      </c>
      <c r="F73" s="8">
        <v>4894</v>
      </c>
      <c r="G73" s="8" t="s">
        <v>306</v>
      </c>
      <c r="H73" s="8">
        <v>5781</v>
      </c>
      <c r="I73" s="8" t="s">
        <v>306</v>
      </c>
      <c r="J73" s="8">
        <v>4888</v>
      </c>
      <c r="K73" s="8" t="s">
        <v>306</v>
      </c>
      <c r="L73" s="8">
        <v>782</v>
      </c>
      <c r="M73" s="8">
        <v>160</v>
      </c>
      <c r="N73" s="6" t="s">
        <v>202</v>
      </c>
    </row>
    <row r="74" spans="1:14" x14ac:dyDescent="0.3">
      <c r="A74" s="12" t="s">
        <v>104</v>
      </c>
      <c r="B74" s="11">
        <v>3064</v>
      </c>
      <c r="C74" s="11" t="s">
        <v>309</v>
      </c>
      <c r="D74" s="11">
        <v>8634</v>
      </c>
      <c r="E74" s="11" t="s">
        <v>309</v>
      </c>
      <c r="F74" s="11">
        <v>6045</v>
      </c>
      <c r="G74" s="11" t="s">
        <v>306</v>
      </c>
      <c r="H74" s="11">
        <v>9114</v>
      </c>
      <c r="I74" s="11" t="s">
        <v>306</v>
      </c>
      <c r="J74" s="11">
        <v>3816</v>
      </c>
      <c r="K74" s="11" t="s">
        <v>306</v>
      </c>
      <c r="L74" s="11">
        <v>767</v>
      </c>
      <c r="M74" s="11">
        <v>201</v>
      </c>
      <c r="N74" s="10" t="s">
        <v>202</v>
      </c>
    </row>
    <row r="75" spans="1:14" x14ac:dyDescent="0.3">
      <c r="A75" s="9" t="s">
        <v>103</v>
      </c>
      <c r="B75" s="45">
        <v>9753</v>
      </c>
      <c r="C75" s="45" t="s">
        <v>306</v>
      </c>
      <c r="D75" s="45">
        <v>9953</v>
      </c>
      <c r="E75" s="45" t="s">
        <v>306</v>
      </c>
      <c r="F75" s="45">
        <v>9924</v>
      </c>
      <c r="G75" s="45" t="s">
        <v>306</v>
      </c>
      <c r="H75" s="45">
        <v>9249</v>
      </c>
      <c r="I75" s="45" t="s">
        <v>306</v>
      </c>
      <c r="J75" s="45">
        <v>10313</v>
      </c>
      <c r="K75" s="45" t="s">
        <v>306</v>
      </c>
      <c r="L75" s="45">
        <v>691</v>
      </c>
      <c r="M75" s="45">
        <v>67</v>
      </c>
      <c r="N75" s="45" t="s">
        <v>202</v>
      </c>
    </row>
    <row r="76" spans="1:14" x14ac:dyDescent="0.3">
      <c r="A76" s="12" t="s">
        <v>102</v>
      </c>
      <c r="B76" s="11">
        <v>11118</v>
      </c>
      <c r="C76" s="11" t="s">
        <v>306</v>
      </c>
      <c r="D76" s="11">
        <v>9179</v>
      </c>
      <c r="E76" s="11" t="s">
        <v>306</v>
      </c>
      <c r="F76" s="11">
        <v>5011</v>
      </c>
      <c r="G76" s="11" t="s">
        <v>306</v>
      </c>
      <c r="H76" s="11">
        <v>7009</v>
      </c>
      <c r="I76" s="11" t="s">
        <v>306</v>
      </c>
      <c r="J76" s="11">
        <v>10651</v>
      </c>
      <c r="K76" s="11" t="s">
        <v>306</v>
      </c>
      <c r="L76" s="11">
        <v>671</v>
      </c>
      <c r="M76" s="11">
        <v>63</v>
      </c>
      <c r="N76" s="10" t="s">
        <v>202</v>
      </c>
    </row>
    <row r="77" spans="1:14" x14ac:dyDescent="0.3">
      <c r="A77" s="9" t="s">
        <v>101</v>
      </c>
      <c r="B77" s="8">
        <v>3203</v>
      </c>
      <c r="C77" s="8" t="s">
        <v>309</v>
      </c>
      <c r="D77" s="8">
        <v>4047</v>
      </c>
      <c r="E77" s="8" t="s">
        <v>309</v>
      </c>
      <c r="F77" s="8">
        <v>3891</v>
      </c>
      <c r="G77" s="8" t="s">
        <v>309</v>
      </c>
      <c r="H77" s="8">
        <v>4083</v>
      </c>
      <c r="I77" s="8" t="s">
        <v>309</v>
      </c>
      <c r="J77" s="8">
        <v>1665</v>
      </c>
      <c r="K77" s="8" t="s">
        <v>309</v>
      </c>
      <c r="L77" s="8">
        <v>551</v>
      </c>
      <c r="M77" s="8">
        <v>331</v>
      </c>
      <c r="N77" s="6" t="s">
        <v>279</v>
      </c>
    </row>
    <row r="78" spans="1:14" x14ac:dyDescent="0.3">
      <c r="A78" s="12" t="s">
        <v>100</v>
      </c>
      <c r="B78" s="4">
        <v>2889</v>
      </c>
      <c r="C78" s="4" t="s">
        <v>306</v>
      </c>
      <c r="D78" s="4">
        <v>3273</v>
      </c>
      <c r="E78" s="4" t="s">
        <v>306</v>
      </c>
      <c r="F78" s="4">
        <v>2895</v>
      </c>
      <c r="G78" s="4" t="s">
        <v>306</v>
      </c>
      <c r="H78" s="4">
        <v>3885</v>
      </c>
      <c r="I78" s="4" t="s">
        <v>306</v>
      </c>
      <c r="J78" s="4">
        <v>5165</v>
      </c>
      <c r="K78" s="4" t="s">
        <v>306</v>
      </c>
      <c r="L78" s="4">
        <v>501</v>
      </c>
      <c r="M78" s="4">
        <v>97</v>
      </c>
      <c r="N78" s="4" t="s">
        <v>202</v>
      </c>
    </row>
    <row r="79" spans="1:14" x14ac:dyDescent="0.3">
      <c r="A79" s="9" t="s">
        <v>99</v>
      </c>
      <c r="B79" s="48">
        <v>14318</v>
      </c>
      <c r="C79" s="48" t="s">
        <v>306</v>
      </c>
      <c r="D79" s="48">
        <v>12764</v>
      </c>
      <c r="E79" s="48" t="s">
        <v>306</v>
      </c>
      <c r="F79" s="48">
        <v>12159</v>
      </c>
      <c r="G79" s="48" t="s">
        <v>306</v>
      </c>
      <c r="H79" s="45">
        <v>15389</v>
      </c>
      <c r="I79" s="45" t="s">
        <v>306</v>
      </c>
      <c r="J79" s="45">
        <v>10298</v>
      </c>
      <c r="K79" s="45" t="s">
        <v>306</v>
      </c>
      <c r="L79" s="45">
        <v>484</v>
      </c>
      <c r="M79" s="45">
        <v>47</v>
      </c>
      <c r="N79" s="45" t="s">
        <v>202</v>
      </c>
    </row>
    <row r="80" spans="1:14" x14ac:dyDescent="0.3">
      <c r="A80" s="12" t="s">
        <v>98</v>
      </c>
      <c r="B80" s="11">
        <v>9477</v>
      </c>
      <c r="C80" s="11" t="s">
        <v>306</v>
      </c>
      <c r="D80" s="11">
        <v>10129</v>
      </c>
      <c r="E80" s="11" t="s">
        <v>306</v>
      </c>
      <c r="F80" s="11">
        <v>9325</v>
      </c>
      <c r="G80" s="11" t="s">
        <v>306</v>
      </c>
      <c r="H80" s="11">
        <v>9286</v>
      </c>
      <c r="I80" s="11" t="s">
        <v>306</v>
      </c>
      <c r="J80" s="11">
        <v>9958</v>
      </c>
      <c r="K80" s="11" t="s">
        <v>306</v>
      </c>
      <c r="L80" s="11">
        <v>478</v>
      </c>
      <c r="M80" s="11">
        <v>48</v>
      </c>
      <c r="N80" s="10" t="s">
        <v>202</v>
      </c>
    </row>
    <row r="81" spans="1:14" x14ac:dyDescent="0.3">
      <c r="A81" s="9" t="s">
        <v>97</v>
      </c>
      <c r="B81" s="8">
        <v>3246</v>
      </c>
      <c r="C81" s="8" t="s">
        <v>306</v>
      </c>
      <c r="D81" s="8">
        <v>3219</v>
      </c>
      <c r="E81" s="8" t="s">
        <v>306</v>
      </c>
      <c r="F81" s="8">
        <v>3212</v>
      </c>
      <c r="G81" s="8" t="s">
        <v>306</v>
      </c>
      <c r="H81" s="8">
        <v>3182</v>
      </c>
      <c r="I81" s="8" t="s">
        <v>306</v>
      </c>
      <c r="J81" s="8">
        <v>3444</v>
      </c>
      <c r="K81" s="8" t="s">
        <v>306</v>
      </c>
      <c r="L81" s="8">
        <v>434</v>
      </c>
      <c r="M81" s="8">
        <v>126</v>
      </c>
      <c r="N81" s="6" t="s">
        <v>202</v>
      </c>
    </row>
    <row r="82" spans="1:14" x14ac:dyDescent="0.3">
      <c r="A82" s="12" t="s">
        <v>96</v>
      </c>
      <c r="B82" s="4">
        <v>9400</v>
      </c>
      <c r="C82" s="4" t="s">
        <v>306</v>
      </c>
      <c r="D82" s="4">
        <v>13667</v>
      </c>
      <c r="E82" s="4" t="s">
        <v>306</v>
      </c>
      <c r="F82" s="11"/>
      <c r="G82" s="11"/>
      <c r="H82" s="4">
        <v>8121</v>
      </c>
      <c r="I82" s="4" t="s">
        <v>306</v>
      </c>
      <c r="J82" s="11"/>
      <c r="K82" s="4" t="s">
        <v>306</v>
      </c>
      <c r="L82" s="4">
        <v>354</v>
      </c>
      <c r="M82" s="4">
        <v>0</v>
      </c>
      <c r="N82" s="4" t="s">
        <v>202</v>
      </c>
    </row>
    <row r="83" spans="1:14" x14ac:dyDescent="0.3">
      <c r="A83" s="9" t="s">
        <v>95</v>
      </c>
      <c r="B83" s="8">
        <v>2802</v>
      </c>
      <c r="C83" s="8" t="s">
        <v>306</v>
      </c>
      <c r="D83" s="8">
        <v>3194</v>
      </c>
      <c r="E83" s="8" t="s">
        <v>306</v>
      </c>
      <c r="F83" s="8">
        <v>4660</v>
      </c>
      <c r="G83" s="8" t="s">
        <v>306</v>
      </c>
      <c r="H83" s="8">
        <v>3349</v>
      </c>
      <c r="I83" s="8" t="s">
        <v>306</v>
      </c>
      <c r="J83" s="8">
        <v>3510</v>
      </c>
      <c r="K83" s="8" t="s">
        <v>306</v>
      </c>
      <c r="L83" s="8">
        <v>344</v>
      </c>
      <c r="M83" s="8">
        <v>98</v>
      </c>
      <c r="N83" s="6" t="s">
        <v>202</v>
      </c>
    </row>
    <row r="84" spans="1:14" x14ac:dyDescent="0.3">
      <c r="A84" s="12" t="s">
        <v>94</v>
      </c>
      <c r="B84" s="11">
        <v>7625</v>
      </c>
      <c r="C84" s="11" t="s">
        <v>306</v>
      </c>
      <c r="D84" s="11">
        <v>5500</v>
      </c>
      <c r="E84" s="11" t="s">
        <v>306</v>
      </c>
      <c r="F84" s="11">
        <v>6000</v>
      </c>
      <c r="G84" s="11" t="s">
        <v>306</v>
      </c>
      <c r="H84" s="47">
        <v>7000</v>
      </c>
      <c r="I84" s="47" t="s">
        <v>306</v>
      </c>
      <c r="J84" s="4">
        <v>36625</v>
      </c>
      <c r="K84" s="4" t="s">
        <v>306</v>
      </c>
      <c r="L84" s="4">
        <v>293</v>
      </c>
      <c r="M84" s="4">
        <v>8</v>
      </c>
      <c r="N84" s="4" t="s">
        <v>202</v>
      </c>
    </row>
    <row r="85" spans="1:14" x14ac:dyDescent="0.3">
      <c r="A85" s="9" t="s">
        <v>93</v>
      </c>
      <c r="B85" s="8">
        <v>3639</v>
      </c>
      <c r="C85" s="8" t="s">
        <v>306</v>
      </c>
      <c r="D85" s="8">
        <v>3391</v>
      </c>
      <c r="E85" s="8" t="s">
        <v>306</v>
      </c>
      <c r="F85" s="8">
        <v>4282</v>
      </c>
      <c r="G85" s="8" t="s">
        <v>306</v>
      </c>
      <c r="H85" s="8">
        <v>4732</v>
      </c>
      <c r="I85" s="8" t="s">
        <v>306</v>
      </c>
      <c r="J85" s="8">
        <v>4028</v>
      </c>
      <c r="K85" s="8" t="s">
        <v>306</v>
      </c>
      <c r="L85" s="8">
        <v>290</v>
      </c>
      <c r="M85" s="8">
        <v>72</v>
      </c>
      <c r="N85" s="6" t="s">
        <v>202</v>
      </c>
    </row>
    <row r="86" spans="1:14" x14ac:dyDescent="0.3">
      <c r="A86" s="12" t="s">
        <v>92</v>
      </c>
      <c r="B86" s="11">
        <v>21714</v>
      </c>
      <c r="C86" s="11" t="s">
        <v>306</v>
      </c>
      <c r="D86" s="11">
        <v>22286</v>
      </c>
      <c r="E86" s="11" t="s">
        <v>306</v>
      </c>
      <c r="F86" s="11">
        <v>20375</v>
      </c>
      <c r="G86" s="11" t="s">
        <v>306</v>
      </c>
      <c r="H86" s="11">
        <v>28000</v>
      </c>
      <c r="I86" s="11" t="s">
        <v>306</v>
      </c>
      <c r="J86" s="11">
        <v>37833</v>
      </c>
      <c r="K86" s="11" t="s">
        <v>306</v>
      </c>
      <c r="L86" s="11">
        <v>227</v>
      </c>
      <c r="M86" s="11">
        <v>6</v>
      </c>
      <c r="N86" s="10" t="s">
        <v>202</v>
      </c>
    </row>
    <row r="87" spans="1:14" x14ac:dyDescent="0.3">
      <c r="A87" s="9" t="s">
        <v>91</v>
      </c>
      <c r="B87" s="8">
        <v>8500</v>
      </c>
      <c r="C87" s="8" t="s">
        <v>306</v>
      </c>
      <c r="D87" s="8">
        <v>9500</v>
      </c>
      <c r="E87" s="8" t="s">
        <v>306</v>
      </c>
      <c r="F87" s="8">
        <v>9000</v>
      </c>
      <c r="G87" s="8" t="s">
        <v>306</v>
      </c>
      <c r="H87" s="8">
        <v>11000</v>
      </c>
      <c r="I87" s="8" t="s">
        <v>306</v>
      </c>
      <c r="J87" s="8">
        <v>17385</v>
      </c>
      <c r="K87" s="8" t="s">
        <v>306</v>
      </c>
      <c r="L87" s="8">
        <v>226</v>
      </c>
      <c r="M87" s="8">
        <v>13</v>
      </c>
      <c r="N87" s="6" t="s">
        <v>202</v>
      </c>
    </row>
    <row r="88" spans="1:14" x14ac:dyDescent="0.3">
      <c r="A88" s="12" t="s">
        <v>90</v>
      </c>
      <c r="B88" s="11">
        <v>15176</v>
      </c>
      <c r="C88" s="11" t="s">
        <v>306</v>
      </c>
      <c r="D88" s="11">
        <v>11824</v>
      </c>
      <c r="E88" s="11" t="s">
        <v>306</v>
      </c>
      <c r="F88" s="11">
        <v>14290</v>
      </c>
      <c r="G88" s="11" t="s">
        <v>306</v>
      </c>
      <c r="H88" s="11">
        <v>13000</v>
      </c>
      <c r="I88" s="11" t="s">
        <v>306</v>
      </c>
      <c r="J88" s="11">
        <v>9444</v>
      </c>
      <c r="K88" s="11" t="s">
        <v>306</v>
      </c>
      <c r="L88" s="11">
        <v>170</v>
      </c>
      <c r="M88" s="11">
        <v>18</v>
      </c>
      <c r="N88" s="10" t="s">
        <v>202</v>
      </c>
    </row>
    <row r="89" spans="1:14" x14ac:dyDescent="0.3">
      <c r="A89" s="9" t="s">
        <v>89</v>
      </c>
      <c r="B89" s="8">
        <v>9400</v>
      </c>
      <c r="C89" s="8" t="s">
        <v>306</v>
      </c>
      <c r="D89" s="8">
        <v>10500</v>
      </c>
      <c r="E89" s="8" t="s">
        <v>306</v>
      </c>
      <c r="F89" s="8">
        <v>9727</v>
      </c>
      <c r="G89" s="8" t="s">
        <v>306</v>
      </c>
      <c r="H89" s="8">
        <v>10429</v>
      </c>
      <c r="I89" s="8" t="s">
        <v>306</v>
      </c>
      <c r="J89" s="8">
        <v>8789</v>
      </c>
      <c r="K89" s="8" t="s">
        <v>306</v>
      </c>
      <c r="L89" s="8">
        <v>167</v>
      </c>
      <c r="M89" s="8">
        <v>19</v>
      </c>
      <c r="N89" s="6" t="s">
        <v>202</v>
      </c>
    </row>
    <row r="90" spans="1:14" x14ac:dyDescent="0.3">
      <c r="A90" s="12" t="s">
        <v>88</v>
      </c>
      <c r="B90" s="47">
        <v>30500</v>
      </c>
      <c r="C90" s="47" t="s">
        <v>306</v>
      </c>
      <c r="D90" s="47">
        <v>29500</v>
      </c>
      <c r="E90" s="47" t="s">
        <v>306</v>
      </c>
      <c r="F90" s="47">
        <v>21000</v>
      </c>
      <c r="G90" s="47" t="s">
        <v>306</v>
      </c>
      <c r="H90" s="47">
        <v>23500</v>
      </c>
      <c r="I90" s="47" t="s">
        <v>306</v>
      </c>
      <c r="J90" s="47">
        <v>26400</v>
      </c>
      <c r="K90" s="47" t="s">
        <v>306</v>
      </c>
      <c r="L90" s="47">
        <v>132</v>
      </c>
      <c r="M90" s="47">
        <v>5</v>
      </c>
      <c r="N90" s="47" t="s">
        <v>202</v>
      </c>
    </row>
    <row r="91" spans="1:14" x14ac:dyDescent="0.3">
      <c r="A91" s="9" t="s">
        <v>87</v>
      </c>
      <c r="B91" s="8">
        <v>5381</v>
      </c>
      <c r="C91" s="8" t="s">
        <v>306</v>
      </c>
      <c r="D91" s="8">
        <v>5353</v>
      </c>
      <c r="E91" s="8" t="s">
        <v>306</v>
      </c>
      <c r="F91" s="8">
        <v>7200</v>
      </c>
      <c r="G91" s="8" t="s">
        <v>306</v>
      </c>
      <c r="H91" s="7">
        <v>7250</v>
      </c>
      <c r="I91" s="7" t="s">
        <v>306</v>
      </c>
      <c r="J91" s="7">
        <v>7167</v>
      </c>
      <c r="K91" s="7" t="s">
        <v>306</v>
      </c>
      <c r="L91" s="7">
        <v>129</v>
      </c>
      <c r="M91" s="7">
        <v>18</v>
      </c>
      <c r="N91" s="7" t="s">
        <v>202</v>
      </c>
    </row>
    <row r="92" spans="1:14" x14ac:dyDescent="0.3">
      <c r="A92" s="12" t="s">
        <v>86</v>
      </c>
      <c r="B92" s="11">
        <v>1129</v>
      </c>
      <c r="C92" s="11" t="s">
        <v>309</v>
      </c>
      <c r="D92" s="11">
        <v>10833</v>
      </c>
      <c r="E92" s="11" t="s">
        <v>309</v>
      </c>
      <c r="F92" s="11">
        <v>12412</v>
      </c>
      <c r="G92" s="11" t="s">
        <v>309</v>
      </c>
      <c r="H92" s="11">
        <v>12</v>
      </c>
      <c r="I92" s="11" t="s">
        <v>309</v>
      </c>
      <c r="J92" s="11">
        <v>10556</v>
      </c>
      <c r="K92" s="11" t="s">
        <v>309</v>
      </c>
      <c r="L92" s="11">
        <v>95</v>
      </c>
      <c r="M92" s="11">
        <v>9</v>
      </c>
      <c r="N92" s="10" t="s">
        <v>279</v>
      </c>
    </row>
    <row r="93" spans="1:14" x14ac:dyDescent="0.3">
      <c r="A93" s="9" t="s">
        <v>85</v>
      </c>
      <c r="B93" s="8"/>
      <c r="C93" s="8" t="s">
        <v>306</v>
      </c>
      <c r="D93" s="8">
        <v>2391</v>
      </c>
      <c r="E93" s="8" t="s">
        <v>306</v>
      </c>
      <c r="F93" s="8">
        <v>1500</v>
      </c>
      <c r="G93" s="8" t="s">
        <v>309</v>
      </c>
      <c r="H93" s="8">
        <v>1714</v>
      </c>
      <c r="I93" s="8" t="s">
        <v>306</v>
      </c>
      <c r="J93" s="8">
        <v>1550</v>
      </c>
      <c r="K93" s="8" t="s">
        <v>306</v>
      </c>
      <c r="L93" s="8">
        <v>93</v>
      </c>
      <c r="M93" s="8">
        <v>60</v>
      </c>
      <c r="N93" s="6" t="s">
        <v>202</v>
      </c>
    </row>
    <row r="94" spans="1:14" x14ac:dyDescent="0.3">
      <c r="A94" s="12" t="s">
        <v>84</v>
      </c>
      <c r="B94" s="11"/>
      <c r="C94" s="11"/>
      <c r="D94" s="11"/>
      <c r="E94" s="11"/>
      <c r="F94" s="11"/>
      <c r="G94" s="11"/>
      <c r="H94" s="4">
        <v>27000</v>
      </c>
      <c r="I94" s="4" t="s">
        <v>306</v>
      </c>
      <c r="J94" s="4">
        <v>46000</v>
      </c>
      <c r="K94" s="4" t="s">
        <v>306</v>
      </c>
      <c r="L94" s="4">
        <v>92</v>
      </c>
      <c r="M94" s="4">
        <v>2</v>
      </c>
      <c r="N94" s="4" t="s">
        <v>202</v>
      </c>
    </row>
    <row r="95" spans="1:14" x14ac:dyDescent="0.3">
      <c r="A95" s="9" t="s">
        <v>83</v>
      </c>
      <c r="B95" s="8">
        <v>10250</v>
      </c>
      <c r="C95" s="8" t="s">
        <v>306</v>
      </c>
      <c r="D95" s="45"/>
      <c r="E95" s="45" t="s">
        <v>306</v>
      </c>
      <c r="F95" s="45"/>
      <c r="G95" s="45" t="s">
        <v>306</v>
      </c>
      <c r="H95" s="8"/>
      <c r="I95" s="8"/>
      <c r="J95" s="45">
        <v>44500</v>
      </c>
      <c r="K95" s="45" t="s">
        <v>306</v>
      </c>
      <c r="L95" s="45">
        <v>89</v>
      </c>
      <c r="M95" s="45">
        <v>2</v>
      </c>
      <c r="N95" s="45" t="s">
        <v>202</v>
      </c>
    </row>
    <row r="96" spans="1:14" x14ac:dyDescent="0.3">
      <c r="A96" s="12" t="s">
        <v>82</v>
      </c>
      <c r="B96" s="11">
        <v>3642</v>
      </c>
      <c r="C96" s="11" t="s">
        <v>306</v>
      </c>
      <c r="D96" s="11">
        <v>3657</v>
      </c>
      <c r="E96" s="11" t="s">
        <v>306</v>
      </c>
      <c r="F96" s="11">
        <v>4213</v>
      </c>
      <c r="G96" s="11" t="s">
        <v>306</v>
      </c>
      <c r="H96" s="11">
        <v>3467</v>
      </c>
      <c r="I96" s="11" t="s">
        <v>306</v>
      </c>
      <c r="J96" s="11">
        <v>2806</v>
      </c>
      <c r="K96" s="11" t="s">
        <v>306</v>
      </c>
      <c r="L96" s="11">
        <v>87</v>
      </c>
      <c r="M96" s="11">
        <v>31</v>
      </c>
      <c r="N96" s="10" t="s">
        <v>202</v>
      </c>
    </row>
    <row r="97" spans="1:14" x14ac:dyDescent="0.3">
      <c r="A97" s="9" t="s">
        <v>81</v>
      </c>
      <c r="B97" s="8">
        <v>2833</v>
      </c>
      <c r="C97" s="8" t="s">
        <v>306</v>
      </c>
      <c r="D97" s="8">
        <v>13000</v>
      </c>
      <c r="E97" s="8" t="s">
        <v>306</v>
      </c>
      <c r="F97" s="8">
        <v>15400</v>
      </c>
      <c r="G97" s="8" t="s">
        <v>306</v>
      </c>
      <c r="H97" s="8">
        <v>2267</v>
      </c>
      <c r="I97" s="8" t="s">
        <v>306</v>
      </c>
      <c r="J97" s="8">
        <v>4048</v>
      </c>
      <c r="K97" s="8" t="s">
        <v>306</v>
      </c>
      <c r="L97" s="8">
        <v>85</v>
      </c>
      <c r="M97" s="8">
        <v>21</v>
      </c>
      <c r="N97" s="6" t="s">
        <v>202</v>
      </c>
    </row>
    <row r="98" spans="1:14" x14ac:dyDescent="0.3">
      <c r="A98" s="12" t="s">
        <v>80</v>
      </c>
      <c r="B98" s="11">
        <v>1250</v>
      </c>
      <c r="C98" s="11" t="s">
        <v>306</v>
      </c>
      <c r="D98" s="47">
        <v>2547</v>
      </c>
      <c r="E98" s="47" t="s">
        <v>306</v>
      </c>
      <c r="F98" s="11">
        <v>1673</v>
      </c>
      <c r="G98" s="11" t="s">
        <v>306</v>
      </c>
      <c r="H98" s="11">
        <v>2714</v>
      </c>
      <c r="I98" s="11" t="s">
        <v>306</v>
      </c>
      <c r="J98" s="11">
        <v>1556</v>
      </c>
      <c r="K98" s="11" t="s">
        <v>306</v>
      </c>
      <c r="L98" s="11">
        <v>84</v>
      </c>
      <c r="M98" s="11">
        <v>54</v>
      </c>
      <c r="N98" s="10" t="s">
        <v>202</v>
      </c>
    </row>
    <row r="99" spans="1:14" x14ac:dyDescent="0.3">
      <c r="A99" s="9" t="s">
        <v>79</v>
      </c>
      <c r="B99" s="8">
        <v>4500</v>
      </c>
      <c r="C99" s="8" t="s">
        <v>306</v>
      </c>
      <c r="D99" s="8">
        <v>2767</v>
      </c>
      <c r="E99" s="8" t="s">
        <v>306</v>
      </c>
      <c r="F99" s="8">
        <v>3500</v>
      </c>
      <c r="G99" s="8" t="s">
        <v>306</v>
      </c>
      <c r="H99" s="8">
        <v>1243</v>
      </c>
      <c r="I99" s="8" t="s">
        <v>306</v>
      </c>
      <c r="J99" s="8">
        <v>3037</v>
      </c>
      <c r="K99" s="8" t="s">
        <v>306</v>
      </c>
      <c r="L99" s="8">
        <v>82</v>
      </c>
      <c r="M99" s="8">
        <v>27</v>
      </c>
      <c r="N99" s="6" t="s">
        <v>202</v>
      </c>
    </row>
    <row r="100" spans="1:14" x14ac:dyDescent="0.3">
      <c r="A100" s="12" t="s">
        <v>78</v>
      </c>
      <c r="B100" s="11">
        <v>5815</v>
      </c>
      <c r="C100" s="11" t="s">
        <v>309</v>
      </c>
      <c r="D100" s="11">
        <v>8828</v>
      </c>
      <c r="E100" s="11" t="s">
        <v>309</v>
      </c>
      <c r="F100" s="11">
        <v>6737</v>
      </c>
      <c r="G100" s="11" t="s">
        <v>309</v>
      </c>
      <c r="H100" s="11">
        <v>6417</v>
      </c>
      <c r="I100" s="11" t="s">
        <v>306</v>
      </c>
      <c r="J100" s="11">
        <v>7273</v>
      </c>
      <c r="K100" s="11" t="s">
        <v>306</v>
      </c>
      <c r="L100" s="11">
        <v>80</v>
      </c>
      <c r="M100" s="11">
        <v>11</v>
      </c>
      <c r="N100" s="10" t="s">
        <v>202</v>
      </c>
    </row>
    <row r="101" spans="1:14" x14ac:dyDescent="0.3">
      <c r="A101" s="9" t="s">
        <v>77</v>
      </c>
      <c r="B101" s="8">
        <v>14167</v>
      </c>
      <c r="C101" s="8" t="s">
        <v>306</v>
      </c>
      <c r="D101" s="8">
        <v>16500</v>
      </c>
      <c r="E101" s="8" t="s">
        <v>306</v>
      </c>
      <c r="F101" s="8">
        <v>21500</v>
      </c>
      <c r="G101" s="8" t="s">
        <v>306</v>
      </c>
      <c r="H101" s="8">
        <v>3000</v>
      </c>
      <c r="I101" s="8" t="s">
        <v>306</v>
      </c>
      <c r="J101" s="8">
        <v>11200</v>
      </c>
      <c r="K101" s="8" t="s">
        <v>306</v>
      </c>
      <c r="L101" s="8">
        <v>56</v>
      </c>
      <c r="M101" s="8">
        <v>5</v>
      </c>
      <c r="N101" s="6" t="s">
        <v>202</v>
      </c>
    </row>
    <row r="102" spans="1:14" x14ac:dyDescent="0.3">
      <c r="A102" s="12" t="s">
        <v>76</v>
      </c>
      <c r="B102" s="11"/>
      <c r="C102" s="11"/>
      <c r="D102" s="11"/>
      <c r="E102" s="11"/>
      <c r="F102" s="11">
        <v>18000</v>
      </c>
      <c r="G102" s="11" t="s">
        <v>306</v>
      </c>
      <c r="H102" s="11"/>
      <c r="I102" s="11" t="s">
        <v>306</v>
      </c>
      <c r="J102" s="47">
        <v>13750</v>
      </c>
      <c r="K102" s="47" t="s">
        <v>306</v>
      </c>
      <c r="L102" s="47">
        <v>55</v>
      </c>
      <c r="M102" s="47">
        <v>4</v>
      </c>
      <c r="N102" s="47" t="s">
        <v>202</v>
      </c>
    </row>
    <row r="103" spans="1:14" x14ac:dyDescent="0.3">
      <c r="A103" s="9" t="s">
        <v>75</v>
      </c>
      <c r="B103" s="8"/>
      <c r="C103" s="8"/>
      <c r="D103" s="8"/>
      <c r="E103" s="8"/>
      <c r="F103" s="8"/>
      <c r="G103" s="8"/>
      <c r="H103" s="8">
        <v>3182</v>
      </c>
      <c r="I103" s="8" t="s">
        <v>306</v>
      </c>
      <c r="J103" s="8">
        <v>3375</v>
      </c>
      <c r="K103" s="8" t="s">
        <v>306</v>
      </c>
      <c r="L103" s="8">
        <v>54</v>
      </c>
      <c r="M103" s="8">
        <v>16</v>
      </c>
      <c r="N103" s="6" t="s">
        <v>202</v>
      </c>
    </row>
    <row r="104" spans="1:14" x14ac:dyDescent="0.3">
      <c r="A104" s="12" t="s">
        <v>74</v>
      </c>
      <c r="B104" s="11"/>
      <c r="C104" s="11"/>
      <c r="D104" s="11"/>
      <c r="E104" s="11" t="s">
        <v>306</v>
      </c>
      <c r="F104" s="11">
        <v>1200</v>
      </c>
      <c r="G104" s="11" t="s">
        <v>306</v>
      </c>
      <c r="H104" s="47">
        <v>7500</v>
      </c>
      <c r="I104" s="47" t="s">
        <v>306</v>
      </c>
      <c r="J104" s="4">
        <v>12250</v>
      </c>
      <c r="K104" s="4" t="s">
        <v>306</v>
      </c>
      <c r="L104" s="4">
        <v>49</v>
      </c>
      <c r="M104" s="4">
        <v>4</v>
      </c>
      <c r="N104" s="4" t="s">
        <v>202</v>
      </c>
    </row>
    <row r="105" spans="1:14" x14ac:dyDescent="0.3">
      <c r="A105" s="9" t="s">
        <v>73</v>
      </c>
      <c r="B105" s="8">
        <v>1500</v>
      </c>
      <c r="C105" s="8" t="s">
        <v>306</v>
      </c>
      <c r="D105" s="8"/>
      <c r="E105" s="8"/>
      <c r="F105" s="8">
        <v>2000</v>
      </c>
      <c r="G105" s="8" t="s">
        <v>306</v>
      </c>
      <c r="H105" s="8">
        <v>652</v>
      </c>
      <c r="I105" s="8" t="s">
        <v>306</v>
      </c>
      <c r="J105" s="8">
        <v>1441</v>
      </c>
      <c r="K105" s="8" t="s">
        <v>306</v>
      </c>
      <c r="L105" s="8">
        <v>49</v>
      </c>
      <c r="M105" s="8">
        <v>34</v>
      </c>
      <c r="N105" s="6" t="s">
        <v>202</v>
      </c>
    </row>
    <row r="106" spans="1:14" x14ac:dyDescent="0.3">
      <c r="A106" s="12" t="s">
        <v>72</v>
      </c>
      <c r="B106" s="11">
        <v>6400</v>
      </c>
      <c r="C106" s="11" t="s">
        <v>306</v>
      </c>
      <c r="D106" s="11">
        <v>11000</v>
      </c>
      <c r="E106" s="11" t="s">
        <v>306</v>
      </c>
      <c r="F106" s="11">
        <v>12667</v>
      </c>
      <c r="G106" s="11" t="s">
        <v>306</v>
      </c>
      <c r="H106" s="11">
        <v>16750</v>
      </c>
      <c r="I106" s="11" t="s">
        <v>306</v>
      </c>
      <c r="J106" s="11">
        <v>23500</v>
      </c>
      <c r="K106" s="11" t="s">
        <v>306</v>
      </c>
      <c r="L106" s="11">
        <v>47</v>
      </c>
      <c r="M106" s="11">
        <v>2</v>
      </c>
      <c r="N106" s="10" t="s">
        <v>202</v>
      </c>
    </row>
    <row r="107" spans="1:14" x14ac:dyDescent="0.3">
      <c r="A107" s="9" t="s">
        <v>71</v>
      </c>
      <c r="B107" s="8">
        <v>21000</v>
      </c>
      <c r="C107" s="8" t="s">
        <v>306</v>
      </c>
      <c r="D107" s="8">
        <v>16333</v>
      </c>
      <c r="E107" s="8" t="s">
        <v>306</v>
      </c>
      <c r="F107" s="8">
        <v>25000</v>
      </c>
      <c r="G107" s="8" t="s">
        <v>306</v>
      </c>
      <c r="H107" s="8">
        <v>19000</v>
      </c>
      <c r="I107" s="8" t="s">
        <v>306</v>
      </c>
      <c r="J107" s="8">
        <v>23500</v>
      </c>
      <c r="K107" s="8" t="s">
        <v>306</v>
      </c>
      <c r="L107" s="8">
        <v>47</v>
      </c>
      <c r="M107" s="8">
        <v>2</v>
      </c>
      <c r="N107" s="6" t="s">
        <v>202</v>
      </c>
    </row>
    <row r="108" spans="1:14" x14ac:dyDescent="0.3">
      <c r="A108" s="12" t="s">
        <v>70</v>
      </c>
      <c r="B108" s="11">
        <v>4179</v>
      </c>
      <c r="C108" s="11" t="s">
        <v>306</v>
      </c>
      <c r="D108" s="11">
        <v>3389</v>
      </c>
      <c r="E108" s="11" t="s">
        <v>306</v>
      </c>
      <c r="F108" s="11">
        <v>2075</v>
      </c>
      <c r="G108" s="11" t="s">
        <v>306</v>
      </c>
      <c r="H108" s="46">
        <v>1533</v>
      </c>
      <c r="I108" s="46" t="s">
        <v>306</v>
      </c>
      <c r="J108" s="11">
        <v>1250</v>
      </c>
      <c r="K108" s="11" t="s">
        <v>306</v>
      </c>
      <c r="L108" s="11">
        <v>45</v>
      </c>
      <c r="M108" s="11">
        <v>36</v>
      </c>
      <c r="N108" s="10" t="s">
        <v>202</v>
      </c>
    </row>
    <row r="109" spans="1:14" x14ac:dyDescent="0.3">
      <c r="A109" s="9" t="s">
        <v>69</v>
      </c>
      <c r="B109" s="8">
        <v>5667</v>
      </c>
      <c r="C109" s="8" t="s">
        <v>306</v>
      </c>
      <c r="D109" s="48">
        <v>5375</v>
      </c>
      <c r="E109" s="48" t="s">
        <v>306</v>
      </c>
      <c r="F109" s="8">
        <v>4571</v>
      </c>
      <c r="G109" s="8" t="s">
        <v>306</v>
      </c>
      <c r="H109" s="8">
        <v>8000</v>
      </c>
      <c r="I109" s="8" t="s">
        <v>306</v>
      </c>
      <c r="J109" s="8">
        <v>6429</v>
      </c>
      <c r="K109" s="8" t="s">
        <v>306</v>
      </c>
      <c r="L109" s="8">
        <v>45</v>
      </c>
      <c r="M109" s="8">
        <v>7</v>
      </c>
      <c r="N109" s="6" t="s">
        <v>202</v>
      </c>
    </row>
    <row r="110" spans="1:14" x14ac:dyDescent="0.3">
      <c r="A110" s="12" t="s">
        <v>68</v>
      </c>
      <c r="B110" s="11"/>
      <c r="C110" s="11"/>
      <c r="D110" s="11"/>
      <c r="E110" s="11"/>
      <c r="F110" s="11"/>
      <c r="G110" s="11" t="s">
        <v>306</v>
      </c>
      <c r="H110" s="11"/>
      <c r="I110" s="11"/>
      <c r="J110" s="4">
        <v>6667</v>
      </c>
      <c r="K110" s="4" t="s">
        <v>306</v>
      </c>
      <c r="L110" s="4">
        <v>40</v>
      </c>
      <c r="M110" s="4">
        <v>6</v>
      </c>
      <c r="N110" s="4" t="s">
        <v>202</v>
      </c>
    </row>
    <row r="111" spans="1:14" x14ac:dyDescent="0.3">
      <c r="A111" s="9" t="s">
        <v>67</v>
      </c>
      <c r="B111" s="8"/>
      <c r="C111" s="8"/>
      <c r="D111" s="8"/>
      <c r="E111" s="8"/>
      <c r="F111" s="8">
        <v>3000</v>
      </c>
      <c r="G111" s="8" t="s">
        <v>306</v>
      </c>
      <c r="H111" s="8"/>
      <c r="I111" s="8"/>
      <c r="J111" s="8">
        <v>10000</v>
      </c>
      <c r="K111" s="8" t="s">
        <v>306</v>
      </c>
      <c r="L111" s="8">
        <v>40</v>
      </c>
      <c r="M111" s="8">
        <v>4</v>
      </c>
      <c r="N111" s="6" t="s">
        <v>202</v>
      </c>
    </row>
    <row r="112" spans="1:14" x14ac:dyDescent="0.3">
      <c r="A112" s="12" t="s">
        <v>66</v>
      </c>
      <c r="B112" s="11">
        <v>11000</v>
      </c>
      <c r="C112" s="11" t="s">
        <v>306</v>
      </c>
      <c r="D112" s="11">
        <v>12250</v>
      </c>
      <c r="E112" s="11" t="s">
        <v>306</v>
      </c>
      <c r="F112" s="11">
        <v>10500</v>
      </c>
      <c r="G112" s="11" t="s">
        <v>306</v>
      </c>
      <c r="H112" s="11">
        <v>12000</v>
      </c>
      <c r="I112" s="11" t="s">
        <v>306</v>
      </c>
      <c r="J112" s="11">
        <v>7800</v>
      </c>
      <c r="K112" s="11" t="s">
        <v>306</v>
      </c>
      <c r="L112" s="11">
        <v>39</v>
      </c>
      <c r="M112" s="11">
        <v>5</v>
      </c>
      <c r="N112" s="10" t="s">
        <v>202</v>
      </c>
    </row>
    <row r="113" spans="1:14" x14ac:dyDescent="0.3">
      <c r="A113" s="9" t="s">
        <v>65</v>
      </c>
      <c r="B113" s="8">
        <v>513</v>
      </c>
      <c r="C113" s="8" t="s">
        <v>306</v>
      </c>
      <c r="D113" s="8">
        <v>650</v>
      </c>
      <c r="E113" s="8" t="s">
        <v>306</v>
      </c>
      <c r="F113" s="8">
        <v>470</v>
      </c>
      <c r="G113" s="8" t="s">
        <v>306</v>
      </c>
      <c r="H113" s="8">
        <v>481</v>
      </c>
      <c r="I113" s="8" t="s">
        <v>306</v>
      </c>
      <c r="J113" s="8">
        <v>500</v>
      </c>
      <c r="K113" s="8" t="s">
        <v>306</v>
      </c>
      <c r="L113" s="8">
        <v>37</v>
      </c>
      <c r="M113" s="8">
        <v>74</v>
      </c>
      <c r="N113" s="6" t="s">
        <v>202</v>
      </c>
    </row>
    <row r="114" spans="1:14" x14ac:dyDescent="0.3">
      <c r="A114" s="12" t="s">
        <v>64</v>
      </c>
      <c r="B114" s="11">
        <v>4400</v>
      </c>
      <c r="C114" s="11" t="s">
        <v>306</v>
      </c>
      <c r="D114" s="11">
        <v>2600</v>
      </c>
      <c r="E114" s="11" t="s">
        <v>306</v>
      </c>
      <c r="F114" s="11"/>
      <c r="G114" s="11"/>
      <c r="H114" s="11">
        <v>4286</v>
      </c>
      <c r="I114" s="11" t="s">
        <v>306</v>
      </c>
      <c r="J114" s="11">
        <v>4714</v>
      </c>
      <c r="K114" s="11" t="s">
        <v>306</v>
      </c>
      <c r="L114" s="11">
        <v>33</v>
      </c>
      <c r="M114" s="11">
        <v>7</v>
      </c>
      <c r="N114" s="10" t="s">
        <v>202</v>
      </c>
    </row>
    <row r="115" spans="1:14" x14ac:dyDescent="0.3">
      <c r="A115" s="9" t="s">
        <v>63</v>
      </c>
      <c r="B115" s="8">
        <v>6545</v>
      </c>
      <c r="C115" s="8" t="s">
        <v>306</v>
      </c>
      <c r="D115" s="8">
        <v>13000</v>
      </c>
      <c r="E115" s="8" t="s">
        <v>306</v>
      </c>
      <c r="F115" s="8">
        <v>6667</v>
      </c>
      <c r="G115" s="8" t="s">
        <v>306</v>
      </c>
      <c r="H115" s="8">
        <v>2833</v>
      </c>
      <c r="I115" s="8" t="s">
        <v>306</v>
      </c>
      <c r="J115" s="8">
        <v>9333</v>
      </c>
      <c r="K115" s="8" t="s">
        <v>306</v>
      </c>
      <c r="L115" s="8">
        <v>28</v>
      </c>
      <c r="M115" s="8">
        <v>3</v>
      </c>
      <c r="N115" s="6" t="s">
        <v>202</v>
      </c>
    </row>
    <row r="116" spans="1:14" x14ac:dyDescent="0.3">
      <c r="A116" s="12" t="s">
        <v>62</v>
      </c>
      <c r="B116" s="11">
        <v>5000</v>
      </c>
      <c r="C116" s="11" t="s">
        <v>306</v>
      </c>
      <c r="D116" s="11">
        <v>5250</v>
      </c>
      <c r="E116" s="11" t="s">
        <v>306</v>
      </c>
      <c r="F116" s="11">
        <v>6000</v>
      </c>
      <c r="G116" s="11" t="s">
        <v>306</v>
      </c>
      <c r="H116" s="11">
        <v>6333</v>
      </c>
      <c r="I116" s="11" t="s">
        <v>306</v>
      </c>
      <c r="J116" s="11">
        <v>13000</v>
      </c>
      <c r="K116" s="11" t="s">
        <v>306</v>
      </c>
      <c r="L116" s="11">
        <v>26</v>
      </c>
      <c r="M116" s="11">
        <v>2</v>
      </c>
      <c r="N116" s="10" t="s">
        <v>202</v>
      </c>
    </row>
    <row r="117" spans="1:14" x14ac:dyDescent="0.3">
      <c r="A117" s="9" t="s">
        <v>61</v>
      </c>
      <c r="B117" s="8">
        <v>4500</v>
      </c>
      <c r="C117" s="8" t="s">
        <v>306</v>
      </c>
      <c r="D117" s="8">
        <v>3118</v>
      </c>
      <c r="E117" s="8" t="s">
        <v>306</v>
      </c>
      <c r="F117" s="8">
        <v>628</v>
      </c>
      <c r="G117" s="8" t="s">
        <v>306</v>
      </c>
      <c r="H117" s="8">
        <v>4750</v>
      </c>
      <c r="I117" s="8" t="s">
        <v>306</v>
      </c>
      <c r="J117" s="8">
        <v>25000</v>
      </c>
      <c r="K117" s="8" t="s">
        <v>306</v>
      </c>
      <c r="L117" s="8">
        <v>25</v>
      </c>
      <c r="M117" s="8">
        <v>1</v>
      </c>
      <c r="N117" s="6" t="s">
        <v>202</v>
      </c>
    </row>
    <row r="118" spans="1:14" x14ac:dyDescent="0.3">
      <c r="A118" s="12" t="s">
        <v>60</v>
      </c>
      <c r="B118" s="11"/>
      <c r="C118" s="11" t="s">
        <v>306</v>
      </c>
      <c r="D118" s="11">
        <v>3500</v>
      </c>
      <c r="E118" s="11" t="s">
        <v>306</v>
      </c>
      <c r="F118" s="11">
        <v>4667</v>
      </c>
      <c r="G118" s="11" t="s">
        <v>306</v>
      </c>
      <c r="H118" s="11">
        <v>17500</v>
      </c>
      <c r="I118" s="11" t="s">
        <v>306</v>
      </c>
      <c r="J118" s="11">
        <v>2000</v>
      </c>
      <c r="K118" s="11" t="s">
        <v>306</v>
      </c>
      <c r="L118" s="11">
        <v>24</v>
      </c>
      <c r="M118" s="11">
        <v>12</v>
      </c>
      <c r="N118" s="10" t="s">
        <v>202</v>
      </c>
    </row>
    <row r="119" spans="1:14" x14ac:dyDescent="0.3">
      <c r="A119" s="9" t="s">
        <v>59</v>
      </c>
      <c r="B119" s="8"/>
      <c r="C119" s="8" t="s">
        <v>306</v>
      </c>
      <c r="D119" s="8"/>
      <c r="E119" s="8"/>
      <c r="F119" s="8"/>
      <c r="G119" s="8" t="s">
        <v>306</v>
      </c>
      <c r="H119" s="8">
        <v>15500</v>
      </c>
      <c r="I119" s="8" t="s">
        <v>306</v>
      </c>
      <c r="J119" s="45">
        <v>8000</v>
      </c>
      <c r="K119" s="45" t="s">
        <v>306</v>
      </c>
      <c r="L119" s="45">
        <v>24</v>
      </c>
      <c r="M119" s="45">
        <v>3</v>
      </c>
      <c r="N119" s="45" t="s">
        <v>202</v>
      </c>
    </row>
    <row r="120" spans="1:14" x14ac:dyDescent="0.3">
      <c r="A120" s="12" t="s">
        <v>58</v>
      </c>
      <c r="B120" s="47">
        <v>6836</v>
      </c>
      <c r="C120" s="47" t="s">
        <v>306</v>
      </c>
      <c r="D120" s="11">
        <v>6513</v>
      </c>
      <c r="E120" s="11" t="s">
        <v>306</v>
      </c>
      <c r="F120" s="47">
        <v>7971</v>
      </c>
      <c r="G120" s="47" t="s">
        <v>306</v>
      </c>
      <c r="H120" s="47">
        <v>8786</v>
      </c>
      <c r="I120" s="47" t="s">
        <v>306</v>
      </c>
      <c r="J120" s="46">
        <v>16727</v>
      </c>
      <c r="K120" s="46" t="s">
        <v>306</v>
      </c>
      <c r="L120" s="46">
        <v>23</v>
      </c>
      <c r="M120" s="46">
        <v>1</v>
      </c>
      <c r="N120" s="46" t="s">
        <v>202</v>
      </c>
    </row>
    <row r="121" spans="1:14" x14ac:dyDescent="0.3">
      <c r="A121" s="9" t="s">
        <v>57</v>
      </c>
      <c r="B121" s="8"/>
      <c r="C121" s="8"/>
      <c r="D121" s="8"/>
      <c r="E121" s="8"/>
      <c r="F121" s="8"/>
      <c r="G121" s="8" t="s">
        <v>306</v>
      </c>
      <c r="H121" s="8"/>
      <c r="I121" s="8" t="s">
        <v>306</v>
      </c>
      <c r="J121" s="8">
        <v>11000</v>
      </c>
      <c r="K121" s="8" t="s">
        <v>306</v>
      </c>
      <c r="L121" s="8">
        <v>22</v>
      </c>
      <c r="M121" s="8">
        <v>2</v>
      </c>
      <c r="N121" s="6" t="s">
        <v>202</v>
      </c>
    </row>
    <row r="122" spans="1:14" x14ac:dyDescent="0.3">
      <c r="A122" s="12" t="s">
        <v>56</v>
      </c>
      <c r="B122" s="11"/>
      <c r="C122" s="11" t="s">
        <v>306</v>
      </c>
      <c r="D122" s="11">
        <v>667</v>
      </c>
      <c r="E122" s="11" t="s">
        <v>306</v>
      </c>
      <c r="F122" s="11"/>
      <c r="G122" s="11"/>
      <c r="H122" s="11">
        <v>1000</v>
      </c>
      <c r="I122" s="11" t="s">
        <v>306</v>
      </c>
      <c r="J122" s="11">
        <v>778</v>
      </c>
      <c r="K122" s="11" t="s">
        <v>306</v>
      </c>
      <c r="L122" s="11">
        <v>21</v>
      </c>
      <c r="M122" s="11">
        <v>27</v>
      </c>
      <c r="N122" s="10" t="s">
        <v>202</v>
      </c>
    </row>
    <row r="123" spans="1:14" x14ac:dyDescent="0.3">
      <c r="A123" s="9" t="s">
        <v>55</v>
      </c>
      <c r="B123" s="8"/>
      <c r="C123" s="8" t="s">
        <v>306</v>
      </c>
      <c r="D123" s="8"/>
      <c r="E123" s="8" t="s">
        <v>306</v>
      </c>
      <c r="F123" s="8"/>
      <c r="G123" s="8" t="s">
        <v>306</v>
      </c>
      <c r="H123" s="8"/>
      <c r="I123" s="8" t="s">
        <v>306</v>
      </c>
      <c r="J123" s="8">
        <v>1111</v>
      </c>
      <c r="K123" s="8" t="s">
        <v>306</v>
      </c>
      <c r="L123" s="8">
        <v>20</v>
      </c>
      <c r="M123" s="8">
        <v>18</v>
      </c>
      <c r="N123" s="6" t="s">
        <v>202</v>
      </c>
    </row>
    <row r="124" spans="1:14" x14ac:dyDescent="0.3">
      <c r="A124" s="12" t="s">
        <v>54</v>
      </c>
      <c r="B124" s="11">
        <v>5000</v>
      </c>
      <c r="C124" s="11" t="s">
        <v>306</v>
      </c>
      <c r="D124" s="11"/>
      <c r="E124" s="11"/>
      <c r="F124" s="11">
        <v>5714</v>
      </c>
      <c r="G124" s="11" t="s">
        <v>306</v>
      </c>
      <c r="H124" s="11"/>
      <c r="I124" s="11" t="s">
        <v>306</v>
      </c>
      <c r="J124" s="11">
        <v>16000</v>
      </c>
      <c r="K124" s="11" t="s">
        <v>306</v>
      </c>
      <c r="L124" s="11">
        <v>16</v>
      </c>
      <c r="M124" s="11">
        <v>1</v>
      </c>
      <c r="N124" s="10" t="s">
        <v>202</v>
      </c>
    </row>
    <row r="125" spans="1:14" x14ac:dyDescent="0.3">
      <c r="A125" s="9" t="s">
        <v>53</v>
      </c>
      <c r="B125" s="8"/>
      <c r="C125" s="8"/>
      <c r="D125" s="8"/>
      <c r="E125" s="8" t="s">
        <v>306</v>
      </c>
      <c r="F125" s="8"/>
      <c r="G125" s="8"/>
      <c r="H125" s="8"/>
      <c r="I125" s="8" t="s">
        <v>306</v>
      </c>
      <c r="J125" s="8">
        <v>14000</v>
      </c>
      <c r="K125" s="8" t="s">
        <v>306</v>
      </c>
      <c r="L125" s="8">
        <v>14</v>
      </c>
      <c r="M125" s="8">
        <v>1</v>
      </c>
      <c r="N125" s="6" t="s">
        <v>202</v>
      </c>
    </row>
    <row r="126" spans="1:14" x14ac:dyDescent="0.3">
      <c r="A126" s="12" t="s">
        <v>52</v>
      </c>
      <c r="B126" s="47">
        <v>38000</v>
      </c>
      <c r="C126" s="47" t="s">
        <v>306</v>
      </c>
      <c r="D126" s="11">
        <v>6500</v>
      </c>
      <c r="E126" s="11" t="s">
        <v>306</v>
      </c>
      <c r="F126" s="47">
        <v>6500</v>
      </c>
      <c r="G126" s="47" t="s">
        <v>306</v>
      </c>
      <c r="H126" s="47">
        <v>9000</v>
      </c>
      <c r="I126" s="47" t="s">
        <v>306</v>
      </c>
      <c r="J126" s="47">
        <v>6000</v>
      </c>
      <c r="K126" s="47" t="s">
        <v>306</v>
      </c>
      <c r="L126" s="47">
        <v>12</v>
      </c>
      <c r="M126" s="47">
        <v>2</v>
      </c>
      <c r="N126" s="47" t="s">
        <v>202</v>
      </c>
    </row>
    <row r="127" spans="1:14" x14ac:dyDescent="0.3">
      <c r="A127" s="9" t="s">
        <v>51</v>
      </c>
      <c r="B127" s="8"/>
      <c r="C127" s="8"/>
      <c r="D127" s="8"/>
      <c r="E127" s="8"/>
      <c r="F127" s="8"/>
      <c r="G127" s="8"/>
      <c r="H127" s="8"/>
      <c r="I127" s="8"/>
      <c r="J127" s="8">
        <v>1200</v>
      </c>
      <c r="K127" s="8" t="s">
        <v>306</v>
      </c>
      <c r="L127" s="8">
        <v>12</v>
      </c>
      <c r="M127" s="8">
        <v>10</v>
      </c>
      <c r="N127" s="6" t="s">
        <v>202</v>
      </c>
    </row>
    <row r="128" spans="1:14" x14ac:dyDescent="0.3">
      <c r="A128" s="12" t="s">
        <v>50</v>
      </c>
      <c r="B128" s="11"/>
      <c r="C128" s="11"/>
      <c r="D128" s="11"/>
      <c r="E128" s="11"/>
      <c r="F128" s="11"/>
      <c r="G128" s="11" t="s">
        <v>306</v>
      </c>
      <c r="H128" s="11"/>
      <c r="I128" s="11" t="s">
        <v>306</v>
      </c>
      <c r="J128" s="11">
        <v>12000</v>
      </c>
      <c r="K128" s="11" t="s">
        <v>306</v>
      </c>
      <c r="L128" s="11">
        <v>12</v>
      </c>
      <c r="M128" s="11">
        <v>1</v>
      </c>
      <c r="N128" s="10" t="s">
        <v>202</v>
      </c>
    </row>
    <row r="129" spans="1:14" x14ac:dyDescent="0.3">
      <c r="A129" s="9" t="s">
        <v>49</v>
      </c>
      <c r="B129" s="7">
        <v>4500</v>
      </c>
      <c r="C129" s="7" t="s">
        <v>306</v>
      </c>
      <c r="D129" s="8"/>
      <c r="E129" s="8"/>
      <c r="F129" s="8"/>
      <c r="G129" s="8"/>
      <c r="H129" s="7">
        <v>11000</v>
      </c>
      <c r="I129" s="7" t="s">
        <v>306</v>
      </c>
      <c r="J129" s="7">
        <v>11000</v>
      </c>
      <c r="K129" s="7" t="s">
        <v>306</v>
      </c>
      <c r="L129" s="7">
        <v>11</v>
      </c>
      <c r="M129" s="7">
        <v>1</v>
      </c>
      <c r="N129" s="7" t="s">
        <v>202</v>
      </c>
    </row>
    <row r="130" spans="1:14" x14ac:dyDescent="0.3">
      <c r="A130" s="12" t="s">
        <v>48</v>
      </c>
      <c r="B130" s="11"/>
      <c r="C130" s="11"/>
      <c r="D130" s="11">
        <v>357</v>
      </c>
      <c r="E130" s="11" t="s">
        <v>306</v>
      </c>
      <c r="F130" s="11"/>
      <c r="G130" s="11"/>
      <c r="H130" s="11">
        <v>500</v>
      </c>
      <c r="I130" s="11" t="s">
        <v>306</v>
      </c>
      <c r="J130" s="11">
        <v>321</v>
      </c>
      <c r="K130" s="11" t="s">
        <v>306</v>
      </c>
      <c r="L130" s="11">
        <v>9</v>
      </c>
      <c r="M130" s="11">
        <v>28</v>
      </c>
      <c r="N130" s="10" t="s">
        <v>202</v>
      </c>
    </row>
    <row r="131" spans="1:14" x14ac:dyDescent="0.3">
      <c r="A131" s="9" t="s">
        <v>47</v>
      </c>
      <c r="B131" s="8"/>
      <c r="C131" s="8"/>
      <c r="D131" s="8"/>
      <c r="E131" s="8"/>
      <c r="F131" s="8"/>
      <c r="G131" s="8"/>
      <c r="H131" s="8">
        <v>1500</v>
      </c>
      <c r="I131" s="8" t="s">
        <v>306</v>
      </c>
      <c r="J131" s="7">
        <v>4000</v>
      </c>
      <c r="K131" s="7" t="s">
        <v>306</v>
      </c>
      <c r="L131" s="7">
        <v>8</v>
      </c>
      <c r="M131" s="7">
        <v>2</v>
      </c>
      <c r="N131" s="7" t="s">
        <v>202</v>
      </c>
    </row>
    <row r="132" spans="1:14" x14ac:dyDescent="0.3">
      <c r="A132" s="12" t="s">
        <v>46</v>
      </c>
      <c r="B132" s="11">
        <v>3000</v>
      </c>
      <c r="C132" s="11" t="s">
        <v>306</v>
      </c>
      <c r="D132" s="11">
        <v>6000</v>
      </c>
      <c r="E132" s="11" t="s">
        <v>306</v>
      </c>
      <c r="F132" s="11">
        <v>3000</v>
      </c>
      <c r="G132" s="11" t="s">
        <v>306</v>
      </c>
      <c r="H132" s="11"/>
      <c r="I132" s="11" t="s">
        <v>306</v>
      </c>
      <c r="J132" s="11">
        <v>2667</v>
      </c>
      <c r="K132" s="11" t="s">
        <v>306</v>
      </c>
      <c r="L132" s="11">
        <v>8</v>
      </c>
      <c r="M132" s="11">
        <v>3</v>
      </c>
      <c r="N132" s="10" t="s">
        <v>202</v>
      </c>
    </row>
    <row r="133" spans="1:14" x14ac:dyDescent="0.3">
      <c r="A133" s="9" t="s">
        <v>45</v>
      </c>
      <c r="B133" s="8"/>
      <c r="C133" s="8"/>
      <c r="D133" s="8"/>
      <c r="E133" s="8"/>
      <c r="F133" s="8"/>
      <c r="G133" s="8"/>
      <c r="H133" s="8"/>
      <c r="I133" s="7" t="s">
        <v>306</v>
      </c>
      <c r="J133" s="8"/>
      <c r="K133" s="7" t="s">
        <v>306</v>
      </c>
      <c r="L133" s="7">
        <v>8</v>
      </c>
      <c r="M133" s="7">
        <v>0</v>
      </c>
      <c r="N133" s="7" t="s">
        <v>202</v>
      </c>
    </row>
    <row r="134" spans="1:14" x14ac:dyDescent="0.3">
      <c r="A134" s="12" t="s">
        <v>44</v>
      </c>
      <c r="B134" s="11"/>
      <c r="C134" s="11"/>
      <c r="D134" s="11"/>
      <c r="E134" s="11" t="s">
        <v>306</v>
      </c>
      <c r="F134" s="11"/>
      <c r="G134" s="11"/>
      <c r="H134" s="11">
        <v>9500</v>
      </c>
      <c r="I134" s="11" t="s">
        <v>306</v>
      </c>
      <c r="J134" s="11"/>
      <c r="K134" s="11" t="s">
        <v>306</v>
      </c>
      <c r="L134" s="11">
        <v>8</v>
      </c>
      <c r="M134" s="11">
        <v>0</v>
      </c>
      <c r="N134" s="10" t="s">
        <v>202</v>
      </c>
    </row>
    <row r="135" spans="1:14" x14ac:dyDescent="0.3">
      <c r="A135" s="9" t="s">
        <v>43</v>
      </c>
      <c r="B135" s="8"/>
      <c r="C135" s="8"/>
      <c r="D135" s="8"/>
      <c r="E135" s="8"/>
      <c r="F135" s="8"/>
      <c r="G135" s="8"/>
      <c r="H135" s="8">
        <v>1000</v>
      </c>
      <c r="I135" s="8" t="s">
        <v>306</v>
      </c>
      <c r="J135" s="8">
        <v>1000</v>
      </c>
      <c r="K135" s="8" t="s">
        <v>306</v>
      </c>
      <c r="L135" s="8">
        <v>6</v>
      </c>
      <c r="M135" s="8">
        <v>6</v>
      </c>
      <c r="N135" s="6" t="s">
        <v>202</v>
      </c>
    </row>
    <row r="136" spans="1:14" x14ac:dyDescent="0.3">
      <c r="A136" s="12" t="s">
        <v>42</v>
      </c>
      <c r="B136" s="11"/>
      <c r="C136" s="11"/>
      <c r="D136" s="11">
        <v>1615</v>
      </c>
      <c r="E136" s="11" t="s">
        <v>306</v>
      </c>
      <c r="F136" s="11">
        <v>3000</v>
      </c>
      <c r="G136" s="11" t="s">
        <v>306</v>
      </c>
      <c r="H136" s="11">
        <v>5500</v>
      </c>
      <c r="I136" s="11" t="s">
        <v>306</v>
      </c>
      <c r="J136" s="11"/>
      <c r="K136" s="11" t="s">
        <v>306</v>
      </c>
      <c r="L136" s="11">
        <v>6</v>
      </c>
      <c r="M136" s="11">
        <v>0</v>
      </c>
      <c r="N136" s="10" t="s">
        <v>202</v>
      </c>
    </row>
    <row r="137" spans="1:14" x14ac:dyDescent="0.3">
      <c r="A137" s="9" t="s">
        <v>41</v>
      </c>
      <c r="B137" s="8"/>
      <c r="C137" s="8"/>
      <c r="D137" s="8"/>
      <c r="E137" s="8" t="s">
        <v>306</v>
      </c>
      <c r="F137" s="8"/>
      <c r="G137" s="7" t="s">
        <v>306</v>
      </c>
      <c r="H137" s="8"/>
      <c r="I137" s="8"/>
      <c r="J137" s="7">
        <v>2500</v>
      </c>
      <c r="K137" s="7" t="s">
        <v>306</v>
      </c>
      <c r="L137" s="7">
        <v>5</v>
      </c>
      <c r="M137" s="7">
        <v>2</v>
      </c>
      <c r="N137" s="7" t="s">
        <v>202</v>
      </c>
    </row>
    <row r="138" spans="1:14" x14ac:dyDescent="0.3">
      <c r="A138" s="12" t="s">
        <v>40</v>
      </c>
      <c r="B138" s="11"/>
      <c r="C138" s="11"/>
      <c r="D138" s="11"/>
      <c r="E138" s="11" t="s">
        <v>306</v>
      </c>
      <c r="F138" s="11"/>
      <c r="G138" s="11" t="s">
        <v>306</v>
      </c>
      <c r="H138" s="11"/>
      <c r="I138" s="11" t="s">
        <v>306</v>
      </c>
      <c r="J138" s="11"/>
      <c r="K138" s="11" t="s">
        <v>306</v>
      </c>
      <c r="L138" s="11">
        <v>3</v>
      </c>
      <c r="M138" s="11">
        <v>0</v>
      </c>
      <c r="N138" s="10" t="s">
        <v>202</v>
      </c>
    </row>
    <row r="139" spans="1:14" x14ac:dyDescent="0.3">
      <c r="A139" s="9" t="s">
        <v>39</v>
      </c>
      <c r="B139" s="8"/>
      <c r="C139" s="8"/>
      <c r="D139" s="8">
        <v>500</v>
      </c>
      <c r="E139" s="8" t="s">
        <v>306</v>
      </c>
      <c r="F139" s="8"/>
      <c r="G139" s="8" t="s">
        <v>306</v>
      </c>
      <c r="H139" s="8">
        <v>3000</v>
      </c>
      <c r="I139" s="8" t="s">
        <v>306</v>
      </c>
      <c r="J139" s="8">
        <v>3000</v>
      </c>
      <c r="K139" s="8" t="s">
        <v>306</v>
      </c>
      <c r="L139" s="8">
        <v>3</v>
      </c>
      <c r="M139" s="8">
        <v>1</v>
      </c>
      <c r="N139" s="6" t="s">
        <v>202</v>
      </c>
    </row>
    <row r="140" spans="1:14" x14ac:dyDescent="0.3">
      <c r="A140" s="12" t="s">
        <v>38</v>
      </c>
      <c r="B140" s="11"/>
      <c r="C140" s="11"/>
      <c r="D140" s="4">
        <v>8056</v>
      </c>
      <c r="E140" s="4" t="s">
        <v>306</v>
      </c>
      <c r="F140" s="4">
        <v>3286</v>
      </c>
      <c r="G140" s="4" t="s">
        <v>306</v>
      </c>
      <c r="H140" s="4">
        <v>9000</v>
      </c>
      <c r="I140" s="4" t="s">
        <v>306</v>
      </c>
      <c r="J140" s="11"/>
      <c r="K140" s="4" t="s">
        <v>306</v>
      </c>
      <c r="L140" s="4">
        <v>3</v>
      </c>
      <c r="M140" s="4">
        <v>0</v>
      </c>
      <c r="N140" s="4" t="s">
        <v>202</v>
      </c>
    </row>
    <row r="141" spans="1:14" x14ac:dyDescent="0.3">
      <c r="A141" s="9" t="s">
        <v>37</v>
      </c>
      <c r="B141" s="45">
        <v>6833</v>
      </c>
      <c r="C141" s="45" t="s">
        <v>306</v>
      </c>
      <c r="D141" s="8"/>
      <c r="E141" s="8" t="s">
        <v>306</v>
      </c>
      <c r="F141" s="8">
        <v>10231</v>
      </c>
      <c r="G141" s="8" t="s">
        <v>306</v>
      </c>
      <c r="H141" s="8">
        <v>5364</v>
      </c>
      <c r="I141" s="8" t="s">
        <v>306</v>
      </c>
      <c r="J141" s="8"/>
      <c r="K141" s="8" t="s">
        <v>306</v>
      </c>
      <c r="L141" s="8">
        <v>2</v>
      </c>
      <c r="M141" s="8">
        <v>0</v>
      </c>
      <c r="N141" s="6" t="s">
        <v>202</v>
      </c>
    </row>
    <row r="142" spans="1:14" x14ac:dyDescent="0.3">
      <c r="A142" s="12" t="s">
        <v>36</v>
      </c>
      <c r="B142" s="11"/>
      <c r="C142" s="11" t="s">
        <v>306</v>
      </c>
      <c r="D142" s="11"/>
      <c r="E142" s="11"/>
      <c r="F142" s="11"/>
      <c r="G142" s="11" t="s">
        <v>306</v>
      </c>
      <c r="H142" s="11"/>
      <c r="I142" s="11" t="s">
        <v>306</v>
      </c>
      <c r="J142" s="11"/>
      <c r="K142" s="11" t="s">
        <v>306</v>
      </c>
      <c r="L142" s="11">
        <v>2</v>
      </c>
      <c r="M142" s="11">
        <v>0</v>
      </c>
      <c r="N142" s="10" t="s">
        <v>202</v>
      </c>
    </row>
    <row r="143" spans="1:14" x14ac:dyDescent="0.3">
      <c r="A143" s="9" t="s">
        <v>35</v>
      </c>
      <c r="B143" s="8"/>
      <c r="C143" s="8"/>
      <c r="D143" s="8"/>
      <c r="E143" s="8" t="s">
        <v>309</v>
      </c>
      <c r="F143" s="8"/>
      <c r="G143" s="8" t="s">
        <v>309</v>
      </c>
      <c r="H143" s="8"/>
      <c r="I143" s="8" t="s">
        <v>309</v>
      </c>
      <c r="J143" s="8"/>
      <c r="K143" s="8" t="s">
        <v>309</v>
      </c>
      <c r="L143" s="8">
        <v>2</v>
      </c>
      <c r="M143" s="8">
        <v>0</v>
      </c>
      <c r="N143" s="6" t="s">
        <v>279</v>
      </c>
    </row>
    <row r="144" spans="1:14" x14ac:dyDescent="0.3">
      <c r="A144" s="12" t="s">
        <v>34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 t="s">
        <v>306</v>
      </c>
      <c r="L144" s="11">
        <v>1</v>
      </c>
      <c r="M144" s="11">
        <v>0</v>
      </c>
      <c r="N144" s="10" t="s">
        <v>202</v>
      </c>
    </row>
    <row r="145" spans="1:14" x14ac:dyDescent="0.3">
      <c r="A145" s="9" t="s">
        <v>33</v>
      </c>
      <c r="B145" s="8"/>
      <c r="C145" s="8"/>
      <c r="D145" s="8"/>
      <c r="E145" s="8" t="s">
        <v>306</v>
      </c>
      <c r="F145" s="8"/>
      <c r="G145" s="8"/>
      <c r="H145" s="8"/>
      <c r="I145" s="8"/>
      <c r="J145" s="8"/>
      <c r="K145" s="8" t="s">
        <v>306</v>
      </c>
      <c r="L145" s="8">
        <v>1</v>
      </c>
      <c r="M145" s="8">
        <v>0</v>
      </c>
      <c r="N145" s="6" t="s">
        <v>202</v>
      </c>
    </row>
    <row r="146" spans="1:14" x14ac:dyDescent="0.3">
      <c r="A146" s="12" t="s">
        <v>32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4" t="s">
        <v>306</v>
      </c>
      <c r="L146" s="4">
        <v>1</v>
      </c>
      <c r="M146" s="4">
        <v>0</v>
      </c>
      <c r="N146" s="4" t="s">
        <v>202</v>
      </c>
    </row>
    <row r="147" spans="1:14" x14ac:dyDescent="0.3">
      <c r="A147" s="9" t="s">
        <v>31</v>
      </c>
      <c r="B147" s="8"/>
      <c r="C147" s="8"/>
      <c r="D147" s="8"/>
      <c r="E147" s="8"/>
      <c r="F147" s="8">
        <v>7333</v>
      </c>
      <c r="G147" s="8" t="s">
        <v>306</v>
      </c>
      <c r="H147" s="8">
        <v>7000</v>
      </c>
      <c r="I147" s="8" t="s">
        <v>306</v>
      </c>
      <c r="J147" s="8"/>
      <c r="K147" s="8" t="s">
        <v>306</v>
      </c>
      <c r="L147" s="8">
        <v>1</v>
      </c>
      <c r="M147" s="8">
        <v>0</v>
      </c>
      <c r="N147" s="6" t="s">
        <v>202</v>
      </c>
    </row>
    <row r="148" spans="1:14" x14ac:dyDescent="0.3">
      <c r="A148" s="12" t="s">
        <v>30</v>
      </c>
      <c r="B148" s="4">
        <v>2880</v>
      </c>
      <c r="C148" s="4" t="s">
        <v>306</v>
      </c>
      <c r="D148" s="4">
        <v>4309</v>
      </c>
      <c r="E148" s="4" t="s">
        <v>306</v>
      </c>
      <c r="F148" s="4">
        <v>6097</v>
      </c>
      <c r="G148" s="4" t="s">
        <v>306</v>
      </c>
      <c r="H148" s="4">
        <v>3601</v>
      </c>
      <c r="I148" s="4" t="s">
        <v>306</v>
      </c>
      <c r="J148" s="11"/>
      <c r="K148" s="4" t="s">
        <v>306</v>
      </c>
      <c r="L148" s="4">
        <v>1</v>
      </c>
      <c r="M148" s="4">
        <v>0</v>
      </c>
      <c r="N148" s="4" t="s">
        <v>202</v>
      </c>
    </row>
    <row r="149" spans="1:14" x14ac:dyDescent="0.3">
      <c r="A149" s="9" t="s">
        <v>29</v>
      </c>
      <c r="B149" s="8">
        <v>9333</v>
      </c>
      <c r="C149" s="8" t="s">
        <v>306</v>
      </c>
      <c r="D149" s="8">
        <v>9000</v>
      </c>
      <c r="E149" s="8" t="s">
        <v>306</v>
      </c>
      <c r="F149" s="8"/>
      <c r="G149" s="8" t="s">
        <v>306</v>
      </c>
      <c r="H149" s="8">
        <v>846</v>
      </c>
      <c r="I149" s="8" t="s">
        <v>306</v>
      </c>
      <c r="J149" s="8"/>
      <c r="K149" s="8" t="s">
        <v>306</v>
      </c>
      <c r="L149" s="8">
        <v>1</v>
      </c>
      <c r="M149" s="8">
        <v>0</v>
      </c>
      <c r="N149" s="6" t="s">
        <v>202</v>
      </c>
    </row>
    <row r="150" spans="1:14" x14ac:dyDescent="0.3">
      <c r="A150" s="12" t="s">
        <v>28</v>
      </c>
      <c r="B150" s="11"/>
      <c r="C150" s="11"/>
      <c r="D150" s="11"/>
      <c r="E150" s="11"/>
      <c r="F150" s="11">
        <v>2000</v>
      </c>
      <c r="G150" s="11" t="s">
        <v>306</v>
      </c>
      <c r="H150" s="11"/>
      <c r="I150" s="11"/>
      <c r="J150" s="11"/>
      <c r="K150" s="11"/>
      <c r="L150" s="11">
        <v>0</v>
      </c>
      <c r="M150" s="11">
        <v>0</v>
      </c>
      <c r="N150" s="10"/>
    </row>
    <row r="151" spans="1:14" x14ac:dyDescent="0.3">
      <c r="A151" s="9" t="s">
        <v>27</v>
      </c>
      <c r="B151" s="8">
        <v>755</v>
      </c>
      <c r="C151" s="8" t="s">
        <v>306</v>
      </c>
      <c r="D151" s="8">
        <v>1000</v>
      </c>
      <c r="E151" s="8" t="s">
        <v>306</v>
      </c>
      <c r="F151" s="8"/>
      <c r="G151" s="8"/>
      <c r="H151" s="8"/>
      <c r="I151" s="8"/>
      <c r="J151" s="8"/>
      <c r="K151" s="8"/>
      <c r="L151" s="8">
        <v>0</v>
      </c>
      <c r="M151" s="8">
        <v>0</v>
      </c>
      <c r="N151" s="6"/>
    </row>
    <row r="152" spans="1:14" x14ac:dyDescent="0.3">
      <c r="A152" s="12" t="s">
        <v>26</v>
      </c>
      <c r="B152" s="11"/>
      <c r="C152" s="11" t="s">
        <v>306</v>
      </c>
      <c r="D152" s="11"/>
      <c r="E152" s="11" t="s">
        <v>306</v>
      </c>
      <c r="F152" s="11"/>
      <c r="G152" s="11"/>
      <c r="H152" s="11"/>
      <c r="I152" s="11" t="s">
        <v>306</v>
      </c>
      <c r="J152" s="11"/>
      <c r="K152" s="11"/>
      <c r="L152" s="11">
        <v>0</v>
      </c>
      <c r="M152" s="11">
        <v>0</v>
      </c>
      <c r="N152" s="10"/>
    </row>
    <row r="153" spans="1:14" x14ac:dyDescent="0.3">
      <c r="A153" s="9" t="s">
        <v>25</v>
      </c>
      <c r="B153" s="8"/>
      <c r="C153" s="8"/>
      <c r="D153" s="8"/>
      <c r="E153" s="8"/>
      <c r="F153" s="8"/>
      <c r="G153" s="8"/>
      <c r="H153" s="8">
        <v>500</v>
      </c>
      <c r="I153" s="8" t="s">
        <v>306</v>
      </c>
      <c r="J153" s="8"/>
      <c r="K153" s="8"/>
      <c r="L153" s="8">
        <v>0</v>
      </c>
      <c r="M153" s="8">
        <v>0</v>
      </c>
      <c r="N153" s="6"/>
    </row>
    <row r="154" spans="1:14" x14ac:dyDescent="0.3">
      <c r="A154" s="12" t="s">
        <v>24</v>
      </c>
      <c r="B154" s="11"/>
      <c r="C154" s="11" t="s">
        <v>306</v>
      </c>
      <c r="D154" s="11"/>
      <c r="E154" s="11"/>
      <c r="F154" s="11"/>
      <c r="G154" s="11" t="s">
        <v>306</v>
      </c>
      <c r="H154" s="11"/>
      <c r="I154" s="11"/>
      <c r="J154" s="11"/>
      <c r="K154" s="11"/>
      <c r="L154" s="11">
        <v>0</v>
      </c>
      <c r="M154" s="11">
        <v>0</v>
      </c>
      <c r="N154" s="10"/>
    </row>
    <row r="155" spans="1:14" x14ac:dyDescent="0.3">
      <c r="A155" s="9" t="s">
        <v>23</v>
      </c>
      <c r="B155" s="8"/>
      <c r="C155" s="8" t="s">
        <v>306</v>
      </c>
      <c r="D155" s="8"/>
      <c r="E155" s="8"/>
      <c r="F155" s="8"/>
      <c r="G155" s="8"/>
      <c r="H155" s="8"/>
      <c r="I155" s="8"/>
      <c r="J155" s="8"/>
      <c r="K155" s="8"/>
      <c r="L155" s="8">
        <v>0</v>
      </c>
      <c r="M155" s="8">
        <v>0</v>
      </c>
      <c r="N155" s="6"/>
    </row>
    <row r="156" spans="1:14" x14ac:dyDescent="0.3">
      <c r="A156" s="12" t="s">
        <v>22</v>
      </c>
      <c r="B156" s="11"/>
      <c r="C156" s="11"/>
      <c r="D156" s="11"/>
      <c r="E156" s="11" t="s">
        <v>306</v>
      </c>
      <c r="F156" s="11"/>
      <c r="G156" s="11"/>
      <c r="H156" s="11"/>
      <c r="I156" s="11" t="s">
        <v>306</v>
      </c>
      <c r="J156" s="11"/>
      <c r="K156" s="11"/>
      <c r="L156" s="11">
        <v>0</v>
      </c>
      <c r="M156" s="11">
        <v>0</v>
      </c>
      <c r="N156" s="10"/>
    </row>
    <row r="157" spans="1:14" x14ac:dyDescent="0.3">
      <c r="A157" s="9" t="s">
        <v>21</v>
      </c>
      <c r="B157" s="8"/>
      <c r="C157" s="8"/>
      <c r="D157" s="8"/>
      <c r="E157" s="8" t="s">
        <v>306</v>
      </c>
      <c r="F157" s="8"/>
      <c r="G157" s="8"/>
      <c r="H157" s="8"/>
      <c r="I157" s="8"/>
      <c r="J157" s="8"/>
      <c r="K157" s="8"/>
      <c r="L157" s="8">
        <v>0</v>
      </c>
      <c r="M157" s="8">
        <v>0</v>
      </c>
      <c r="N157" s="6"/>
    </row>
    <row r="158" spans="1:14" x14ac:dyDescent="0.3">
      <c r="A158" s="12" t="s">
        <v>20</v>
      </c>
      <c r="B158" s="11"/>
      <c r="C158" s="11"/>
      <c r="D158" s="11"/>
      <c r="E158" s="11" t="s">
        <v>309</v>
      </c>
      <c r="F158" s="11"/>
      <c r="G158" s="11"/>
      <c r="H158" s="11"/>
      <c r="I158" s="11"/>
      <c r="J158" s="11"/>
      <c r="K158" s="11"/>
      <c r="L158" s="11">
        <v>0</v>
      </c>
      <c r="M158" s="11">
        <v>0</v>
      </c>
      <c r="N158" s="10"/>
    </row>
    <row r="159" spans="1:14" x14ac:dyDescent="0.3">
      <c r="A159" s="9" t="s">
        <v>19</v>
      </c>
      <c r="B159" s="8"/>
      <c r="C159" s="8"/>
      <c r="D159" s="8"/>
      <c r="E159" s="8"/>
      <c r="F159" s="8">
        <v>299</v>
      </c>
      <c r="G159" s="8" t="s">
        <v>306</v>
      </c>
      <c r="H159" s="8"/>
      <c r="I159" s="8"/>
      <c r="J159" s="8"/>
      <c r="K159" s="8"/>
      <c r="L159" s="8">
        <v>0</v>
      </c>
      <c r="M159" s="8">
        <v>0</v>
      </c>
      <c r="N159" s="6"/>
    </row>
    <row r="160" spans="1:14" x14ac:dyDescent="0.3">
      <c r="A160" s="12" t="s">
        <v>18</v>
      </c>
      <c r="B160" s="11"/>
      <c r="C160" s="11"/>
      <c r="D160" s="11"/>
      <c r="E160" s="11"/>
      <c r="F160" s="11"/>
      <c r="G160" s="11"/>
      <c r="H160" s="4">
        <v>4333</v>
      </c>
      <c r="I160" s="4" t="s">
        <v>306</v>
      </c>
      <c r="J160" s="11"/>
      <c r="K160" s="11"/>
      <c r="L160" s="11"/>
      <c r="M160" s="11"/>
      <c r="N160" s="10"/>
    </row>
    <row r="161" spans="1:14" x14ac:dyDescent="0.3">
      <c r="A161" s="9" t="s">
        <v>17</v>
      </c>
      <c r="B161" s="7">
        <v>8000</v>
      </c>
      <c r="C161" s="7" t="s">
        <v>306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6"/>
    </row>
    <row r="162" spans="1:14" x14ac:dyDescent="0.3">
      <c r="A162" s="12" t="s">
        <v>16</v>
      </c>
      <c r="B162" s="11"/>
      <c r="C162" s="11"/>
      <c r="D162" s="11"/>
      <c r="E162" s="11"/>
      <c r="F162" s="11"/>
      <c r="G162" s="11"/>
      <c r="H162" s="11"/>
      <c r="I162" s="11" t="s">
        <v>306</v>
      </c>
      <c r="J162" s="11"/>
      <c r="K162" s="11"/>
      <c r="L162" s="11"/>
      <c r="M162" s="11"/>
      <c r="N162" s="10"/>
    </row>
    <row r="163" spans="1:14" x14ac:dyDescent="0.3">
      <c r="A163" s="9" t="s">
        <v>15</v>
      </c>
      <c r="B163" s="8"/>
      <c r="C163" s="8"/>
      <c r="D163" s="8"/>
      <c r="E163" s="8"/>
      <c r="F163" s="8"/>
      <c r="G163" s="8"/>
      <c r="H163" s="8">
        <v>368</v>
      </c>
      <c r="I163" s="8" t="s">
        <v>306</v>
      </c>
      <c r="J163" s="8"/>
      <c r="K163" s="8"/>
      <c r="L163" s="8"/>
      <c r="M163" s="8"/>
      <c r="N163" s="6"/>
    </row>
    <row r="164" spans="1:14" x14ac:dyDescent="0.3">
      <c r="A164" s="12" t="s">
        <v>14</v>
      </c>
      <c r="B164" s="11"/>
      <c r="C164" s="11"/>
      <c r="D164" s="11"/>
      <c r="E164" s="11"/>
      <c r="F164" s="11"/>
      <c r="G164" s="11"/>
      <c r="H164" s="11"/>
      <c r="I164" s="4" t="s">
        <v>306</v>
      </c>
      <c r="J164" s="11"/>
      <c r="K164" s="11"/>
      <c r="L164" s="11"/>
      <c r="M164" s="11"/>
      <c r="N164" s="10"/>
    </row>
    <row r="165" spans="1:14" x14ac:dyDescent="0.3">
      <c r="A165" s="9" t="s">
        <v>13</v>
      </c>
      <c r="B165" s="8"/>
      <c r="C165" s="8" t="s">
        <v>306</v>
      </c>
      <c r="D165" s="8"/>
      <c r="E165" s="8"/>
      <c r="F165" s="8"/>
      <c r="G165" s="8" t="s">
        <v>306</v>
      </c>
      <c r="H165" s="8"/>
      <c r="I165" s="8"/>
      <c r="J165" s="8"/>
      <c r="K165" s="8"/>
      <c r="L165" s="8"/>
      <c r="M165" s="8"/>
      <c r="N165" s="6"/>
    </row>
    <row r="166" spans="1:14" x14ac:dyDescent="0.3">
      <c r="A166" s="12" t="s">
        <v>12</v>
      </c>
      <c r="B166" s="11">
        <v>6406</v>
      </c>
      <c r="C166" s="11" t="s">
        <v>306</v>
      </c>
      <c r="D166" s="11">
        <v>5532</v>
      </c>
      <c r="E166" s="11" t="s">
        <v>306</v>
      </c>
      <c r="F166" s="11">
        <v>5344</v>
      </c>
      <c r="G166" s="11" t="s">
        <v>306</v>
      </c>
      <c r="H166" s="11">
        <v>8319</v>
      </c>
      <c r="I166" s="11" t="s">
        <v>306</v>
      </c>
      <c r="J166" s="11"/>
      <c r="K166" s="11"/>
      <c r="L166" s="11"/>
      <c r="M166" s="11"/>
      <c r="N166" s="10"/>
    </row>
    <row r="167" spans="1:14" x14ac:dyDescent="0.3">
      <c r="A167" s="9" t="s">
        <v>11</v>
      </c>
      <c r="B167" s="8"/>
      <c r="C167" s="8"/>
      <c r="D167" s="8"/>
      <c r="E167" s="8"/>
      <c r="F167" s="8"/>
      <c r="G167" s="7" t="s">
        <v>306</v>
      </c>
      <c r="H167" s="8"/>
      <c r="I167" s="7" t="s">
        <v>306</v>
      </c>
      <c r="J167" s="8"/>
      <c r="K167" s="8"/>
      <c r="L167" s="8"/>
      <c r="M167" s="8"/>
      <c r="N167" s="6"/>
    </row>
    <row r="168" spans="1:14" x14ac:dyDescent="0.3">
      <c r="A168" s="12" t="s">
        <v>10</v>
      </c>
      <c r="B168" s="11"/>
      <c r="C168" s="11"/>
      <c r="D168" s="11"/>
      <c r="E168" s="11"/>
      <c r="F168" s="11"/>
      <c r="G168" s="11"/>
      <c r="H168" s="11"/>
      <c r="I168" s="4" t="s">
        <v>306</v>
      </c>
      <c r="J168" s="11"/>
      <c r="K168" s="11"/>
      <c r="L168" s="11"/>
      <c r="M168" s="11"/>
      <c r="N168" s="10"/>
    </row>
    <row r="169" spans="1:14" x14ac:dyDescent="0.3">
      <c r="A169" s="9" t="s">
        <v>9</v>
      </c>
      <c r="B169" s="8">
        <v>7000</v>
      </c>
      <c r="C169" s="8" t="s">
        <v>306</v>
      </c>
      <c r="D169" s="8"/>
      <c r="E169" s="8"/>
      <c r="F169" s="8">
        <v>6000</v>
      </c>
      <c r="G169" s="8" t="s">
        <v>306</v>
      </c>
      <c r="H169" s="8"/>
      <c r="I169" s="8"/>
      <c r="J169" s="8"/>
      <c r="K169" s="8"/>
      <c r="L169" s="8"/>
      <c r="M169" s="8"/>
      <c r="N169" s="6"/>
    </row>
    <row r="170" spans="1:14" x14ac:dyDescent="0.3">
      <c r="A170" s="12" t="s">
        <v>8</v>
      </c>
      <c r="B170" s="11"/>
      <c r="C170" s="11"/>
      <c r="D170" s="11"/>
      <c r="E170" s="11"/>
      <c r="F170" s="11"/>
      <c r="G170" s="11" t="s">
        <v>306</v>
      </c>
      <c r="H170" s="11"/>
      <c r="I170" s="11"/>
      <c r="J170" s="11"/>
      <c r="K170" s="11"/>
      <c r="L170" s="11"/>
      <c r="M170" s="11"/>
      <c r="N170" s="10"/>
    </row>
    <row r="171" spans="1:14" x14ac:dyDescent="0.3">
      <c r="A171" s="9" t="s">
        <v>7</v>
      </c>
      <c r="B171" s="8"/>
      <c r="C171" s="8" t="s">
        <v>306</v>
      </c>
      <c r="D171" s="8"/>
      <c r="E171" s="8"/>
      <c r="F171" s="8"/>
      <c r="G171" s="8"/>
      <c r="H171" s="8"/>
      <c r="I171" s="7" t="s">
        <v>306</v>
      </c>
      <c r="J171" s="8"/>
      <c r="K171" s="8"/>
      <c r="L171" s="8"/>
      <c r="M171" s="8"/>
      <c r="N171" s="6"/>
    </row>
    <row r="172" spans="1:14" x14ac:dyDescent="0.3">
      <c r="A172" s="12" t="s">
        <v>6</v>
      </c>
      <c r="B172" s="11">
        <v>909</v>
      </c>
      <c r="C172" s="11" t="s">
        <v>309</v>
      </c>
      <c r="D172" s="11"/>
      <c r="E172" s="11" t="s">
        <v>308</v>
      </c>
      <c r="F172" s="11">
        <v>2500</v>
      </c>
      <c r="G172" s="11" t="s">
        <v>309</v>
      </c>
      <c r="H172" s="11"/>
      <c r="I172" s="4" t="s">
        <v>309</v>
      </c>
      <c r="J172" s="11"/>
      <c r="K172" s="11"/>
      <c r="L172" s="11"/>
      <c r="M172" s="11"/>
      <c r="N172" s="10"/>
    </row>
    <row r="173" spans="1:14" x14ac:dyDescent="0.3">
      <c r="A173" s="9" t="s">
        <v>5</v>
      </c>
      <c r="B173" s="8">
        <v>4517</v>
      </c>
      <c r="C173" s="8" t="s">
        <v>306</v>
      </c>
      <c r="D173" s="8"/>
      <c r="E173" s="8"/>
      <c r="F173" s="8">
        <v>4000</v>
      </c>
      <c r="G173" s="8" t="s">
        <v>306</v>
      </c>
      <c r="H173" s="8">
        <v>5286</v>
      </c>
      <c r="I173" s="8" t="s">
        <v>306</v>
      </c>
      <c r="J173" s="8"/>
      <c r="K173" s="8"/>
      <c r="L173" s="8"/>
      <c r="M173" s="8"/>
      <c r="N173" s="6"/>
    </row>
    <row r="174" spans="1:14" x14ac:dyDescent="0.3">
      <c r="A174" s="12" t="s">
        <v>4</v>
      </c>
      <c r="B174" s="11"/>
      <c r="C174" s="11"/>
      <c r="D174" s="11"/>
      <c r="E174" s="11"/>
      <c r="F174" s="4">
        <v>3000</v>
      </c>
      <c r="G174" s="4" t="s">
        <v>306</v>
      </c>
      <c r="H174" s="11"/>
      <c r="I174" s="11"/>
      <c r="J174" s="11"/>
      <c r="K174" s="11"/>
      <c r="L174" s="11"/>
      <c r="M174" s="11"/>
      <c r="N174" s="10"/>
    </row>
    <row r="175" spans="1:14" x14ac:dyDescent="0.3">
      <c r="A175" s="9" t="s">
        <v>3</v>
      </c>
      <c r="B175" s="8">
        <v>900</v>
      </c>
      <c r="C175" s="8" t="s">
        <v>306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6"/>
    </row>
    <row r="176" spans="1:14" x14ac:dyDescent="0.3">
      <c r="A176" s="12" t="s">
        <v>2</v>
      </c>
      <c r="B176" s="11">
        <v>2067</v>
      </c>
      <c r="C176" s="11" t="s">
        <v>307</v>
      </c>
      <c r="D176" s="11"/>
      <c r="E176" s="11"/>
      <c r="F176" s="11"/>
      <c r="G176" s="4" t="s">
        <v>306</v>
      </c>
      <c r="H176" s="11"/>
      <c r="I176" s="11"/>
      <c r="J176" s="11"/>
      <c r="K176" s="11"/>
      <c r="L176" s="11"/>
      <c r="M176" s="11"/>
      <c r="N176" s="10"/>
    </row>
    <row r="177" spans="1:14" x14ac:dyDescent="0.3">
      <c r="A177" s="9" t="s">
        <v>1</v>
      </c>
      <c r="B177" s="8">
        <v>9075</v>
      </c>
      <c r="C177" s="8" t="s">
        <v>306</v>
      </c>
      <c r="D177" s="8">
        <v>7605</v>
      </c>
      <c r="E177" s="8" t="s">
        <v>306</v>
      </c>
      <c r="F177" s="8">
        <v>7956</v>
      </c>
      <c r="G177" s="8" t="s">
        <v>306</v>
      </c>
      <c r="H177" s="7">
        <v>5841</v>
      </c>
      <c r="I177" s="7" t="s">
        <v>306</v>
      </c>
      <c r="J177" s="8"/>
      <c r="K177" s="8"/>
      <c r="L177" s="8"/>
      <c r="M177" s="8"/>
      <c r="N177" s="6"/>
    </row>
    <row r="178" spans="1:14" x14ac:dyDescent="0.3">
      <c r="A178" s="5" t="s">
        <v>0</v>
      </c>
      <c r="B178" s="4">
        <v>5500</v>
      </c>
      <c r="C178" s="4" t="s">
        <v>306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"/>
    </row>
  </sheetData>
  <mergeCells count="2">
    <mergeCell ref="A1:F1"/>
    <mergeCell ref="A2:F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MATRİS</vt:lpstr>
      <vt:lpstr>1-Dünya Yıllar İthalatı</vt:lpstr>
      <vt:lpstr>2- Dünya Çeyrek Yıllar İthalatı</vt:lpstr>
      <vt:lpstr>3-TR İhracat Göstergeleri</vt:lpstr>
      <vt:lpstr>4-Dünya İthahalat Göstergeleri</vt:lpstr>
      <vt:lpstr>5-Dünya Yıllar İhracatı</vt:lpstr>
      <vt:lpstr>6-TR Yıllar İhracatı</vt:lpstr>
      <vt:lpstr>7-TR Çeyrek Yıllar İhracatı</vt:lpstr>
      <vt:lpstr>8- TR Yıllar Birim İhracatı</vt:lpstr>
      <vt:lpstr>9-Dünya Yıllar Birim İthalatı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Tuba Ustaoglu</dc:creator>
  <cp:lastModifiedBy>Tuba Ayik</cp:lastModifiedBy>
  <dcterms:created xsi:type="dcterms:W3CDTF">2015-06-05T18:19:34Z</dcterms:created>
  <dcterms:modified xsi:type="dcterms:W3CDTF">2024-09-10T14:14:39Z</dcterms:modified>
</cp:coreProperties>
</file>